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creenqld-my.sharepoint.com/personal/abutterworth_screenqld_com_au/Documents/Desktop/"/>
    </mc:Choice>
  </mc:AlternateContent>
  <xr:revisionPtr revIDLastSave="417" documentId="13_ncr:1_{629BC5D7-2BFA-4301-8B44-E991748D6259}" xr6:coauthVersionLast="47" xr6:coauthVersionMax="47" xr10:uidLastSave="{A282A565-CE9E-4FB7-8E40-629C323479E0}"/>
  <bookViews>
    <workbookView xWindow="-120" yWindow="-120" windowWidth="38640" windowHeight="21120" xr2:uid="{00000000-000D-0000-FFFF-FFFF00000000}"/>
  </bookViews>
  <sheets>
    <sheet name="Instructions" sheetId="17" r:id="rId1"/>
    <sheet name="In-kind Calculator" sheetId="19" r:id="rId2"/>
    <sheet name="Finance" sheetId="12" r:id="rId3"/>
    <sheet name="Budget" sheetId="2" r:id="rId4"/>
    <sheet name="Conditional Data (Do not edit)" sheetId="1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2" l="1"/>
  <c r="F23" i="12"/>
  <c r="E61" i="2"/>
  <c r="C65" i="2"/>
  <c r="C69" i="2"/>
  <c r="G35" i="2"/>
  <c r="G34" i="2"/>
  <c r="G33" i="2"/>
  <c r="G32" i="2"/>
  <c r="G31" i="2"/>
  <c r="G30" i="2"/>
  <c r="G29" i="2"/>
  <c r="G28" i="2"/>
  <c r="G27" i="2"/>
  <c r="C67" i="2"/>
  <c r="F25" i="12" s="1"/>
  <c r="E4" i="2"/>
  <c r="H12" i="2"/>
  <c r="E5" i="2"/>
  <c r="E6" i="2" s="1"/>
  <c r="C63" i="2"/>
  <c r="C19" i="12"/>
  <c r="G26" i="2"/>
  <c r="E15" i="19"/>
  <c r="E16" i="19" s="1"/>
  <c r="E17" i="19" s="1"/>
  <c r="E14" i="19"/>
  <c r="E13" i="19"/>
  <c r="H20" i="2" l="1"/>
  <c r="H18" i="2"/>
  <c r="H16" i="2"/>
  <c r="H13" i="2"/>
  <c r="H21" i="2"/>
  <c r="H19" i="2"/>
  <c r="H17" i="2"/>
  <c r="H15" i="2"/>
  <c r="H14" i="2"/>
  <c r="I35" i="2"/>
  <c r="H35" i="2"/>
  <c r="I34" i="2"/>
  <c r="H34" i="2"/>
  <c r="I33" i="2"/>
  <c r="H33" i="2"/>
  <c r="I32" i="2"/>
  <c r="H32" i="2"/>
  <c r="I31" i="2"/>
  <c r="H31" i="2"/>
  <c r="I30" i="2"/>
  <c r="H30" i="2"/>
  <c r="I29" i="2"/>
  <c r="H29" i="2"/>
  <c r="I28" i="2"/>
  <c r="H28" i="2"/>
  <c r="I27" i="2"/>
  <c r="H27" i="2"/>
  <c r="J20" i="2"/>
  <c r="I20" i="2"/>
  <c r="J19" i="2"/>
  <c r="I19" i="2"/>
  <c r="J18" i="2"/>
  <c r="I18" i="2"/>
  <c r="J17" i="2"/>
  <c r="I17" i="2"/>
  <c r="J16" i="2"/>
  <c r="I16" i="2"/>
  <c r="J15" i="2"/>
  <c r="I15" i="2"/>
  <c r="J14" i="2"/>
  <c r="I14" i="2"/>
  <c r="J13" i="2"/>
  <c r="I13" i="2"/>
  <c r="I26" i="2"/>
  <c r="H26" i="2"/>
  <c r="J12" i="2"/>
  <c r="I12" i="2"/>
  <c r="J21" i="2" l="1"/>
  <c r="D61" i="2" s="1"/>
  <c r="D9" i="12" s="1"/>
  <c r="I21" i="2"/>
  <c r="C61" i="2" s="1"/>
  <c r="D19" i="12"/>
  <c r="C22" i="12" s="1"/>
  <c r="C20" i="12"/>
</calcChain>
</file>

<file path=xl/sharedStrings.xml><?xml version="1.0" encoding="utf-8"?>
<sst xmlns="http://schemas.openxmlformats.org/spreadsheetml/2006/main" count="437" uniqueCount="241">
  <si>
    <t xml:space="preserve">Screen Queensland Games Grant - Budget </t>
  </si>
  <si>
    <t>What is this document for?</t>
  </si>
  <si>
    <t>General</t>
  </si>
  <si>
    <t>This document is used to outline the expenditure and financing of your project for the Grant Period. When filling out this document the understanding is that this is to the best of your knowledge and we consider that not all circumstances can be precisely forecast.</t>
  </si>
  <si>
    <t>Tab Summary of Contents</t>
  </si>
  <si>
    <t>Instructions</t>
  </si>
  <si>
    <t>A detailed breakdown of what is in the document and how to fill it out.</t>
  </si>
  <si>
    <t>In-kind Calculator</t>
  </si>
  <si>
    <t>A tool used to determine and track In-kind value.</t>
  </si>
  <si>
    <t>Finance</t>
  </si>
  <si>
    <t>A tab to outline sources of finance for your project and their current status.</t>
  </si>
  <si>
    <t>Budget</t>
  </si>
  <si>
    <t>A tab to outline and breakdown all expenditure.</t>
  </si>
  <si>
    <t>Definitions</t>
  </si>
  <si>
    <t>QPE:</t>
  </si>
  <si>
    <t>Queensland Production Expenditure (QPE) refers to expenditure related to production of the project that is spent in Queensland. Some typical examples of QPE are:
-Staffing costs and other costs associated with the game's development and release performed within Queensland
-In-kind value generated by work towards the project performed within Queensland
-Spend with Queensland businesses associated with the game's development and release
A more detailed definition can be found on the Screen Queensland website</t>
  </si>
  <si>
    <t>In-kind:</t>
  </si>
  <si>
    <t>Grant Period:</t>
  </si>
  <si>
    <t>A period of time from this application's submission to the completion of the final milestone applied for.</t>
  </si>
  <si>
    <t>Grant:</t>
  </si>
  <si>
    <t xml:space="preserve">A sum of money contributed to your game with no obligation of repayment attached. </t>
  </si>
  <si>
    <t>Rebate:</t>
  </si>
  <si>
    <t xml:space="preserve">A sum of money contributed to your game which is a portion of an amount spent by you to make your game. In Australia, there are various other state and federal rebates available for game developers as financial incentives. Please search online for current information for rebates you may be eligible for. </t>
  </si>
  <si>
    <t>Investment:</t>
  </si>
  <si>
    <t>A sum of money contributed to your game with the expectation that the money will be recouped by the investor through exploitation (e.g monetisation) of the game, and the investor will share in any profits made.</t>
  </si>
  <si>
    <t>Loan:</t>
  </si>
  <si>
    <t xml:space="preserve">A sum of money borrowed by you from a lender to develop your game. A loan is considered a debt incurred by you and has an obligation of repayment attached. </t>
  </si>
  <si>
    <t>Advance:</t>
  </si>
  <si>
    <t xml:space="preserve">A sum of money advanced to you under a publishing/distribution agreement which will reduce the amount paid by the publisher/distributor upon delivery. </t>
  </si>
  <si>
    <t>Crowdfunding:</t>
  </si>
  <si>
    <t>Money generated from multiple people through running a campaign on websites such as Kickstarter, Fig, Indiegogo.</t>
  </si>
  <si>
    <t>Confirmed:</t>
  </si>
  <si>
    <t xml:space="preserve">Money that you are certain you will be receiving. </t>
  </si>
  <si>
    <t>Pending:</t>
  </si>
  <si>
    <t xml:space="preserve">Money that you have applied for and are awaiting an outcome. For a publisher or investor deal, we would expect discussions to have moved into the negotiation stage for money to be considered pending. </t>
  </si>
  <si>
    <t>How to list Finance</t>
  </si>
  <si>
    <t>Finance Tab</t>
  </si>
  <si>
    <t>Funding Source</t>
  </si>
  <si>
    <t>Where or who is the funding being provided by?</t>
  </si>
  <si>
    <t>Amount</t>
  </si>
  <si>
    <t>How much funding in AUD is being provided?</t>
  </si>
  <si>
    <t>Type</t>
  </si>
  <si>
    <t>A dropdown to list what kind of funding was provided.</t>
  </si>
  <si>
    <t>Confirmed/Pending</t>
  </si>
  <si>
    <t>ETA If Pending</t>
  </si>
  <si>
    <t>The expected date the finance is contracted/approved.</t>
  </si>
  <si>
    <t>Notes</t>
  </si>
  <si>
    <t>Relevant additional details to finance, like influential terms.</t>
  </si>
  <si>
    <t>Total Finance</t>
  </si>
  <si>
    <t>Total Budgeted Costs</t>
  </si>
  <si>
    <t>Total Monetary Value</t>
  </si>
  <si>
    <t>Grant Ask</t>
  </si>
  <si>
    <t>Other Finance</t>
  </si>
  <si>
    <t>How to calculate In-kind</t>
  </si>
  <si>
    <t>In-kind represents the contribution of monetary value to the budget via a good or service; for Games Grants game development can be used as an eligible in-kind contribution. The amount of value generated by In-kind contributions can be calculated by determing an hourly rate for the work and the amount of hours that will be contributed over the course of the Grant period.
A straightforward way to track this is by defining a weekly number of hours game development will be performed and for how many weeks that will take place. These numbers can be put into the In-kind calculator in the next tab.</t>
  </si>
  <si>
    <t>What is a reasonable hourly rate?</t>
  </si>
  <si>
    <t xml:space="preserve">As detailed in the Screen Queensland's Terms of Trade, you must pay at least award minimum rates to contributors on the project. To understand more about what this means, please see Game Workers Australia’s overview of Game Developer Wages &amp; Conditions and the full Terms of Trade (both linked below). Ideally, you will pay people commesurate to their level of experience. </t>
  </si>
  <si>
    <t>Link to Screen Queensland Terms of Trade</t>
  </si>
  <si>
    <t>Link to Game Workers Australia's overview of Game Developer Wages &amp; Conditions</t>
  </si>
  <si>
    <t>How to list Budget</t>
  </si>
  <si>
    <t>Budget Tab</t>
  </si>
  <si>
    <t>The budget tab is broken into three tables, in the first two tables marked as "Wages" you will find:</t>
  </si>
  <si>
    <t>Team member full name</t>
  </si>
  <si>
    <t>The first and last name of the team member.</t>
  </si>
  <si>
    <t>Team member role</t>
  </si>
  <si>
    <t>The duties performed by the team member (if the team member is performing multiple roles then note this on the row(s) beneath with relevant time commitment).</t>
  </si>
  <si>
    <t>Percentage of In-kind work</t>
  </si>
  <si>
    <t>Total wages to be paid to worker for Grant Period</t>
  </si>
  <si>
    <t>Total wages to be paid to worker for work conducted during Grant period. This is exclusively paid wages and does not include In-kind.</t>
  </si>
  <si>
    <t>Total In-kind generated by worker for Grant Period</t>
  </si>
  <si>
    <t>Total In-kind value generated by worker through worked hours without monetary compensation.</t>
  </si>
  <si>
    <t>If Grant spend, total amount used for cost</t>
  </si>
  <si>
    <t>If any of Screen Queensland's Grant is being used for this line item, how much is being used?</t>
  </si>
  <si>
    <t>Relevant additional details about line item.</t>
  </si>
  <si>
    <t>Nature of Employment</t>
  </si>
  <si>
    <t>Whether the employment is full, or part-time.</t>
  </si>
  <si>
    <t>Annual salary, inclusive of superannuation</t>
  </si>
  <si>
    <t>What amount is the annual salary of the worker at the time of applcation including superannuation.</t>
  </si>
  <si>
    <t>Percentage of time this worker/role will spend on this project during the Grant Period</t>
  </si>
  <si>
    <t>In scenarios where the worker will be working on multiple projects or the worker is taking on multiple roles for a project what percentage of their time will be dedicated to the Grant project in that role.</t>
  </si>
  <si>
    <t>Hourly Rate</t>
  </si>
  <si>
    <t>The amount per-hour paid to the employee.</t>
  </si>
  <si>
    <t>Estimated total hours to be worked on project during entire Grant period</t>
  </si>
  <si>
    <t>The total expected hours of work performed by the worker over the Grant Period.</t>
  </si>
  <si>
    <t>Expenses</t>
  </si>
  <si>
    <t>Item</t>
  </si>
  <si>
    <t>A suitably descriptive name defining the expense.</t>
  </si>
  <si>
    <t>Category</t>
  </si>
  <si>
    <t>A dropdown of categories to define the type of spend.</t>
  </si>
  <si>
    <t>Cost</t>
  </si>
  <si>
    <t>The cost of the expense over the course of the Grant Period.</t>
  </si>
  <si>
    <t>Screen Queensland In-Kind Calculator</t>
  </si>
  <si>
    <t>In-Kind funding is in reference to non-monetary funding in the form of goods and services. 
In the context of a Games Grants application, In-Kind funding refers to the monetary value of work being done on the game. This type of funding can be used to meet the matched funding requirement of the Games Grants.</t>
  </si>
  <si>
    <t>In-Kind Calculator</t>
  </si>
  <si>
    <t>Fill in this section</t>
  </si>
  <si>
    <t>Hourly Rate:</t>
  </si>
  <si>
    <t>Weekly Hours Contributed:</t>
  </si>
  <si>
    <t>Weeks Working on Project:</t>
  </si>
  <si>
    <t>Monetary funds allocated for wage:</t>
  </si>
  <si>
    <t>This section autofills</t>
  </si>
  <si>
    <t>Weekly Rate:</t>
  </si>
  <si>
    <t>Monthly Rate:</t>
  </si>
  <si>
    <t>Total Monetary Value:</t>
  </si>
  <si>
    <t>Total In-kind:</t>
  </si>
  <si>
    <t>Percentage of Wage as In-Kind:</t>
  </si>
  <si>
    <t>Project Title:</t>
  </si>
  <si>
    <t>Studio Name:</t>
  </si>
  <si>
    <t>Submission Date:</t>
  </si>
  <si>
    <t>Final Milestone Date:</t>
  </si>
  <si>
    <t>Financing for Games Grant Project</t>
  </si>
  <si>
    <t>Funding source</t>
  </si>
  <si>
    <t>In-Kind</t>
  </si>
  <si>
    <t>Confirmed or pending?</t>
  </si>
  <si>
    <t>If pending, expected outcome date</t>
  </si>
  <si>
    <t>Applicant contribution</t>
  </si>
  <si>
    <t>Applicant</t>
  </si>
  <si>
    <t>Confirmed</t>
  </si>
  <si>
    <t>Screen Queensland</t>
  </si>
  <si>
    <t>Grant</t>
  </si>
  <si>
    <t>Pending</t>
  </si>
  <si>
    <t>8-10 Weeks after submission</t>
  </si>
  <si>
    <t>…add as required</t>
  </si>
  <si>
    <t>-</t>
  </si>
  <si>
    <t>Rebate</t>
  </si>
  <si>
    <t>Investment</t>
  </si>
  <si>
    <t>Advance</t>
  </si>
  <si>
    <t>Loan</t>
  </si>
  <si>
    <t>In-kind</t>
  </si>
  <si>
    <t>Crowdfunding</t>
  </si>
  <si>
    <t>Total finance</t>
  </si>
  <si>
    <t>Total in-kind</t>
  </si>
  <si>
    <t>Other</t>
  </si>
  <si>
    <t>total finance must match your total budgeted cost</t>
  </si>
  <si>
    <t xml:space="preserve">Screen Queensland Grant Ask must be at least matched by Other Finance </t>
  </si>
  <si>
    <t>It is highly reccomended for a competitive application that QPE is at least double the Grant Ask</t>
  </si>
  <si>
    <t>Autofilled</t>
  </si>
  <si>
    <t>Total QPE (Queensland Expenditure)</t>
  </si>
  <si>
    <t>Budget - Screen Queensland - Games Grants</t>
  </si>
  <si>
    <t>Development Times</t>
  </si>
  <si>
    <t>Days:</t>
  </si>
  <si>
    <t>Weeks:</t>
  </si>
  <si>
    <t>Months:</t>
  </si>
  <si>
    <t> </t>
  </si>
  <si>
    <t xml:space="preserve"> Team member role </t>
  </si>
  <si>
    <t>Nature of employment</t>
  </si>
  <si>
    <t xml:space="preserve">Annual salary, inclusive of superannuation </t>
  </si>
  <si>
    <t>Percentage of worker's salaried time in this role</t>
  </si>
  <si>
    <t>(EXAMPLE) Cloe Shawl</t>
  </si>
  <si>
    <t xml:space="preserve"> Programmer </t>
  </si>
  <si>
    <t>Full-time</t>
  </si>
  <si>
    <t>Audio Designer</t>
  </si>
  <si>
    <t>(EXAMPLE) To be hired Artist</t>
  </si>
  <si>
    <t>2D Artist</t>
  </si>
  <si>
    <t>Part-time</t>
  </si>
  <si>
    <t>Hourly rate</t>
  </si>
  <si>
    <t>Estimated total hours to be worked during Grant entire period</t>
  </si>
  <si>
    <t>(EXAMPLE) Travis Downton</t>
  </si>
  <si>
    <t>Producer</t>
  </si>
  <si>
    <t>(EXAMPLE) Gojuich Hopper</t>
  </si>
  <si>
    <t>Designer</t>
  </si>
  <si>
    <t>(EXAMPLE) Software license - Unity engine</t>
  </si>
  <si>
    <t>Game development</t>
  </si>
  <si>
    <t>(EXAMPLE) Accounting</t>
  </si>
  <si>
    <t xml:space="preserve">Operational </t>
  </si>
  <si>
    <t>(EXAMPLE) Office rent</t>
  </si>
  <si>
    <t>(EXAMPLE) Marketing Agency</t>
  </si>
  <si>
    <t xml:space="preserve">Marketing </t>
  </si>
  <si>
    <t>Paid Wages</t>
  </si>
  <si>
    <t>In-Kind Generated</t>
  </si>
  <si>
    <t>Wages Totals</t>
  </si>
  <si>
    <t>Expenses Total</t>
  </si>
  <si>
    <t>Total budgeted costs</t>
  </si>
  <si>
    <t>Total Grant Spend</t>
  </si>
  <si>
    <t>Salaried Worker - Nature of employment</t>
  </si>
  <si>
    <t>3D Artist</t>
  </si>
  <si>
    <t>Animator</t>
  </si>
  <si>
    <t>Art Director</t>
  </si>
  <si>
    <t>Contractual Worker - Nature of employment</t>
  </si>
  <si>
    <t>Contract</t>
  </si>
  <si>
    <t>Audio Engineer</t>
  </si>
  <si>
    <t>Business Development</t>
  </si>
  <si>
    <t>Expenses - Categories</t>
  </si>
  <si>
    <t>CEO/MD/Founder</t>
  </si>
  <si>
    <t>Character Artist</t>
  </si>
  <si>
    <t>Publishing</t>
  </si>
  <si>
    <t>Chief Operations Officer (COO)</t>
  </si>
  <si>
    <t>Community Manager</t>
  </si>
  <si>
    <t>Composer</t>
  </si>
  <si>
    <t>Concept Artist</t>
  </si>
  <si>
    <t>Consultant</t>
  </si>
  <si>
    <t>Screen Queensland Grant</t>
  </si>
  <si>
    <t>Creative Director</t>
  </si>
  <si>
    <t>SQ Grant/Other</t>
  </si>
  <si>
    <t>Developer</t>
  </si>
  <si>
    <t>Funding type</t>
  </si>
  <si>
    <t>Environment Artist</t>
  </si>
  <si>
    <t>Graphic Designer</t>
  </si>
  <si>
    <t>Lead Animator</t>
  </si>
  <si>
    <t>Lead Artist</t>
  </si>
  <si>
    <t>Lead Designer</t>
  </si>
  <si>
    <t>Lead Developer</t>
  </si>
  <si>
    <t>Lead Narrative</t>
  </si>
  <si>
    <t>Lead Producer</t>
  </si>
  <si>
    <t>Lead Programmer</t>
  </si>
  <si>
    <t>Lead Quality Assurance</t>
  </si>
  <si>
    <t>Funding status</t>
  </si>
  <si>
    <t>Level Designer</t>
  </si>
  <si>
    <t>Marketing Manager</t>
  </si>
  <si>
    <t>Narrative Designer</t>
  </si>
  <si>
    <t>Programmer</t>
  </si>
  <si>
    <t xml:space="preserve">Publicist </t>
  </si>
  <si>
    <t xml:space="preserve">Quality Assurance Tester </t>
  </si>
  <si>
    <t>Solo Developer</t>
  </si>
  <si>
    <t>Sound Designer</t>
  </si>
  <si>
    <t>Technical Artist</t>
  </si>
  <si>
    <t>Technical Director</t>
  </si>
  <si>
    <t>UI Artist</t>
  </si>
  <si>
    <t>UX Designer</t>
  </si>
  <si>
    <t>Voice Artist</t>
  </si>
  <si>
    <t>Voice Director</t>
  </si>
  <si>
    <t>Writer</t>
  </si>
  <si>
    <t>Wages paid as Annual Salary</t>
  </si>
  <si>
    <t>Wages paid as Hourly Rate</t>
  </si>
  <si>
    <t>Contribution of a good or service other than money to the project (for example, labour voluntarily contributed to the project without an expectation of repayment) that is considered as value added to the project.</t>
  </si>
  <si>
    <t xml:space="preserve">Whether the funding amount has been contracted/approved or is awaiting finalisaton. Pending amounts should include any finance intended to be spent during the Grant Period. </t>
  </si>
  <si>
    <t>Total Value</t>
  </si>
  <si>
    <t>Total value (Finance+in-kind)</t>
  </si>
  <si>
    <t>The percentage of work by the individual that is unpaid in order to generate In-kind value.</t>
  </si>
  <si>
    <t>Total value of work by worker for Grant Period</t>
  </si>
  <si>
    <t>Total value as AUD of work performed by worker for the Grant Period including both paid wages and In-kind.</t>
  </si>
  <si>
    <t>Value that is spent or generated as in-kind that qualifies as QPE within the line item.</t>
  </si>
  <si>
    <t>Value that qualifies as QPE (Queensland Expenditure)</t>
  </si>
  <si>
    <t>This table is to track wages of employees that are paid as annual salary</t>
  </si>
  <si>
    <t>This table is to track wages of employeesthat are paid at an hourly rate</t>
  </si>
  <si>
    <r>
      <t xml:space="preserve">We ask for In-kind to be provided as a percentage of the total wage in your budget. A portion or the entirety of someone's wage can be used as In-kind. </t>
    </r>
    <r>
      <rPr>
        <b/>
        <sz val="11"/>
        <color rgb="FF000000"/>
        <rFont val="Arial"/>
        <family val="2"/>
      </rPr>
      <t>Monetary funds allocated for wage</t>
    </r>
    <r>
      <rPr>
        <sz val="11"/>
        <color rgb="FF000000"/>
        <rFont val="Arial"/>
        <family val="2"/>
      </rPr>
      <t xml:space="preserve"> is in reference to how much the worker will be paid in AUD over the Grant Period out of the projects financing.  </t>
    </r>
  </si>
  <si>
    <r>
      <t xml:space="preserve">including previously defined: </t>
    </r>
    <r>
      <rPr>
        <b/>
        <sz val="13"/>
        <color rgb="FF000000"/>
        <rFont val="Arial"/>
        <family val="2"/>
      </rPr>
      <t xml:space="preserve">Value that qualifies as QPE (Queensland Expenditure), Percentage if Grant spend </t>
    </r>
    <r>
      <rPr>
        <sz val="13"/>
        <color rgb="FF000000"/>
        <rFont val="Arial"/>
        <family val="2"/>
      </rPr>
      <t xml:space="preserve">and </t>
    </r>
    <r>
      <rPr>
        <b/>
        <sz val="13"/>
        <color rgb="FF000000"/>
        <rFont val="Arial"/>
        <family val="2"/>
      </rPr>
      <t>Notes</t>
    </r>
  </si>
  <si>
    <t>Total actual AUD cost of project.</t>
  </si>
  <si>
    <t>Total actual AUD spent on project.</t>
  </si>
  <si>
    <t>Total Value spent by project adding both Total Finance and Total in-kind.</t>
  </si>
  <si>
    <t>Amount being requested by applicant from Screen Queensland.</t>
  </si>
  <si>
    <t>Amount spent by applicant that isn't from Grant, including finance and in-kind.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</si>
</sst>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64" formatCode="_(* #,##0.00_);_(* \(#,##0.00\);_(* &quot;-&quot;??_);_(@_)"/>
    <numFmt numFmtId="165" formatCode="&quot;$&quot;#,##0.00"/>
    <numFmt numFmtId="166" formatCode="0.0"/>
    <numFmt numFmtId="167" formatCode="&quot;$&quot;#,##0"/>
  </numFmts>
  <fonts count="31" x14ac:knownFonts="1">
    <font>
      <sz val="12"/>
      <color theme="1"/>
      <name val="Calibri"/>
      <family val="2"/>
      <scheme val="minor"/>
    </font>
    <font>
      <sz val="12"/>
      <color theme="1"/>
      <name val="Calibri"/>
      <family val="2"/>
      <scheme val="minor"/>
    </font>
    <font>
      <sz val="10"/>
      <name val="Arial Narrow"/>
      <family val="2"/>
    </font>
    <font>
      <u/>
      <sz val="12"/>
      <color theme="10"/>
      <name val="Calibri"/>
      <family val="2"/>
      <scheme val="minor"/>
    </font>
    <font>
      <sz val="11"/>
      <color rgb="FF000000"/>
      <name val="Calibri"/>
      <family val="2"/>
    </font>
    <font>
      <b/>
      <sz val="11"/>
      <color rgb="FF000000"/>
      <name val="Calibri"/>
      <family val="2"/>
    </font>
    <font>
      <sz val="11"/>
      <color theme="1"/>
      <name val="Calibri"/>
      <family val="2"/>
      <scheme val="minor"/>
    </font>
    <font>
      <sz val="11"/>
      <color theme="1"/>
      <name val="Arial"/>
      <family val="2"/>
    </font>
    <font>
      <b/>
      <sz val="11"/>
      <color theme="0"/>
      <name val="Arial"/>
      <family val="2"/>
    </font>
    <font>
      <b/>
      <sz val="11"/>
      <color theme="1"/>
      <name val="Arial"/>
      <family val="2"/>
    </font>
    <font>
      <b/>
      <sz val="11"/>
      <color rgb="FF000000"/>
      <name val="Arial"/>
      <family val="2"/>
    </font>
    <font>
      <sz val="11"/>
      <color rgb="FF000000"/>
      <name val="Arial"/>
      <family val="2"/>
    </font>
    <font>
      <sz val="11"/>
      <color theme="0"/>
      <name val="Arial"/>
      <family val="2"/>
    </font>
    <font>
      <b/>
      <sz val="11"/>
      <color rgb="FFFFFFFF"/>
      <name val="Arial"/>
      <family val="2"/>
    </font>
    <font>
      <sz val="11"/>
      <name val="Arial"/>
      <family val="2"/>
    </font>
    <font>
      <i/>
      <sz val="11"/>
      <name val="Arial"/>
      <family val="2"/>
    </font>
    <font>
      <b/>
      <sz val="11"/>
      <name val="Arial"/>
      <family val="2"/>
    </font>
    <font>
      <sz val="11"/>
      <color rgb="FFFF0000"/>
      <name val="Arial"/>
      <family val="2"/>
    </font>
    <font>
      <sz val="11"/>
      <color theme="0" tint="-0.34998626667073579"/>
      <name val="Arial"/>
      <family val="2"/>
    </font>
    <font>
      <sz val="11"/>
      <color rgb="FF757171"/>
      <name val="Arial"/>
      <family val="2"/>
    </font>
    <font>
      <sz val="11"/>
      <color theme="1" tint="0.499984740745262"/>
      <name val="Arial"/>
      <family val="2"/>
    </font>
    <font>
      <sz val="11"/>
      <color theme="2" tint="-0.499984740745262"/>
      <name val="Arial"/>
      <family val="2"/>
    </font>
    <font>
      <sz val="11"/>
      <color theme="6" tint="-0.249977111117893"/>
      <name val="Arial"/>
      <family val="2"/>
    </font>
    <font>
      <b/>
      <sz val="11"/>
      <color rgb="FFFF0000"/>
      <name val="Arial"/>
      <family val="2"/>
    </font>
    <font>
      <b/>
      <u/>
      <sz val="11"/>
      <color theme="1"/>
      <name val="Arial"/>
      <family val="2"/>
    </font>
    <font>
      <b/>
      <sz val="12"/>
      <color theme="0"/>
      <name val="Arial"/>
      <family val="2"/>
    </font>
    <font>
      <sz val="13"/>
      <color theme="1"/>
      <name val="Arial"/>
      <family val="2"/>
    </font>
    <font>
      <b/>
      <sz val="13"/>
      <color theme="1"/>
      <name val="Arial"/>
      <family val="2"/>
    </font>
    <font>
      <b/>
      <sz val="13"/>
      <color rgb="FF000000"/>
      <name val="Arial"/>
      <family val="2"/>
    </font>
    <font>
      <sz val="13"/>
      <color rgb="FF000000"/>
      <name val="Arial"/>
      <family val="2"/>
    </font>
    <font>
      <u/>
      <sz val="13"/>
      <color theme="1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7E6E6"/>
        <bgColor rgb="FF000000"/>
      </patternFill>
    </fill>
    <fill>
      <patternFill patternType="solid">
        <fgColor theme="1"/>
        <bgColor indexed="64"/>
      </patternFill>
    </fill>
    <fill>
      <patternFill patternType="solid">
        <fgColor theme="2"/>
        <bgColor indexed="64"/>
      </patternFill>
    </fill>
    <fill>
      <patternFill patternType="solid">
        <fgColor rgb="FF0092C1"/>
        <bgColor indexed="64"/>
      </patternFill>
    </fill>
    <fill>
      <patternFill patternType="solid">
        <fgColor rgb="FFD1D3D4"/>
        <bgColor indexed="64"/>
      </patternFill>
    </fill>
    <fill>
      <patternFill patternType="solid">
        <fgColor rgb="FF00AAA9"/>
        <bgColor indexed="64"/>
      </patternFill>
    </fill>
    <fill>
      <patternFill patternType="solid">
        <fgColor rgb="FF0092C1"/>
        <bgColor rgb="FF000000"/>
      </patternFill>
    </fill>
  </fills>
  <borders count="73">
    <border>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top style="thin">
        <color theme="1"/>
      </top>
      <bottom/>
      <diagonal/>
    </border>
    <border>
      <left/>
      <right/>
      <top/>
      <bottom style="thin">
        <color theme="1"/>
      </bottom>
      <diagonal/>
    </border>
    <border>
      <left style="thin">
        <color theme="1"/>
      </left>
      <right/>
      <top/>
      <bottom/>
      <diagonal/>
    </border>
    <border>
      <left style="thin">
        <color theme="1"/>
      </left>
      <right style="thin">
        <color indexed="64"/>
      </right>
      <top/>
      <bottom style="thin">
        <color indexed="64"/>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style="thin">
        <color theme="1"/>
      </right>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bottom style="thin">
        <color theme="1"/>
      </bottom>
      <diagonal/>
    </border>
    <border>
      <left style="thin">
        <color theme="1"/>
      </left>
      <right/>
      <top/>
      <bottom style="double">
        <color theme="1"/>
      </bottom>
      <diagonal/>
    </border>
    <border>
      <left/>
      <right/>
      <top/>
      <bottom style="double">
        <color theme="1"/>
      </bottom>
      <diagonal/>
    </border>
    <border>
      <left/>
      <right style="thin">
        <color theme="1"/>
      </right>
      <top/>
      <bottom style="double">
        <color theme="1"/>
      </bottom>
      <diagonal/>
    </border>
    <border>
      <left/>
      <right style="double">
        <color theme="1"/>
      </right>
      <top style="thin">
        <color theme="1"/>
      </top>
      <bottom/>
      <diagonal/>
    </border>
    <border>
      <left/>
      <right style="double">
        <color theme="1"/>
      </right>
      <top/>
      <bottom/>
      <diagonal/>
    </border>
    <border>
      <left/>
      <right style="double">
        <color theme="1"/>
      </right>
      <top/>
      <bottom style="double">
        <color theme="1"/>
      </bottom>
      <diagonal/>
    </border>
    <border>
      <left/>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theme="0"/>
      </top>
      <bottom/>
      <diagonal/>
    </border>
    <border>
      <left/>
      <right/>
      <top style="thin">
        <color theme="0"/>
      </top>
      <bottom style="thin">
        <color theme="0"/>
      </bottom>
      <diagonal/>
    </border>
    <border>
      <left/>
      <right/>
      <top/>
      <bottom style="thin">
        <color theme="0"/>
      </bottom>
      <diagonal/>
    </border>
    <border>
      <left style="thin">
        <color rgb="FF000000"/>
      </left>
      <right/>
      <top style="thin">
        <color rgb="FF000000"/>
      </top>
      <bottom style="thin">
        <color rgb="FF000000"/>
      </bottom>
      <diagonal/>
    </border>
    <border>
      <left style="thin">
        <color theme="1"/>
      </left>
      <right style="thin">
        <color theme="1"/>
      </right>
      <top style="thin">
        <color theme="0"/>
      </top>
      <bottom/>
      <diagonal/>
    </border>
    <border>
      <left/>
      <right style="thin">
        <color theme="1"/>
      </right>
      <top style="thin">
        <color theme="0"/>
      </top>
      <bottom/>
      <diagonal/>
    </border>
    <border>
      <left/>
      <right style="thin">
        <color indexed="64"/>
      </right>
      <top style="medium">
        <color rgb="FF000000"/>
      </top>
      <bottom style="thin">
        <color rgb="FF000000"/>
      </bottom>
      <diagonal/>
    </border>
    <border>
      <left style="medium">
        <color indexed="64"/>
      </left>
      <right/>
      <top style="medium">
        <color rgb="FF000000"/>
      </top>
      <bottom style="thin">
        <color rgb="FF000000"/>
      </bottom>
      <diagonal/>
    </border>
    <border>
      <left/>
      <right/>
      <top/>
      <bottom style="medium">
        <color indexed="64"/>
      </bottom>
      <diagonal/>
    </border>
    <border>
      <left/>
      <right style="medium">
        <color rgb="FF000000"/>
      </right>
      <top/>
      <bottom style="medium">
        <color indexed="64"/>
      </bottom>
      <diagonal/>
    </border>
    <border>
      <left/>
      <right style="medium">
        <color rgb="FF000000"/>
      </right>
      <top/>
      <bottom style="thin">
        <color rgb="FF000000"/>
      </bottom>
      <diagonal/>
    </border>
  </borders>
  <cellStyleXfs count="5">
    <xf numFmtId="0" fontId="0" fillId="0" borderId="0"/>
    <xf numFmtId="164" fontId="1"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cellStyleXfs>
  <cellXfs count="309">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10" fillId="0" borderId="0" xfId="0" applyFont="1"/>
    <xf numFmtId="0" fontId="11" fillId="0" borderId="0" xfId="0" applyFont="1"/>
    <xf numFmtId="6" fontId="11" fillId="0" borderId="14" xfId="0" applyNumberFormat="1" applyFont="1" applyBorder="1"/>
    <xf numFmtId="0" fontId="11" fillId="0" borderId="15" xfId="0" applyFont="1" applyBorder="1"/>
    <xf numFmtId="0" fontId="11" fillId="0" borderId="18" xfId="0" applyFont="1" applyBorder="1"/>
    <xf numFmtId="6" fontId="11" fillId="3" borderId="15" xfId="0" applyNumberFormat="1" applyFont="1" applyFill="1" applyBorder="1"/>
    <xf numFmtId="0" fontId="7" fillId="0" borderId="48" xfId="0" applyFont="1" applyBorder="1"/>
    <xf numFmtId="0" fontId="7" fillId="0" borderId="49" xfId="0" applyFont="1" applyBorder="1"/>
    <xf numFmtId="0" fontId="7" fillId="0" borderId="50" xfId="0" applyFont="1" applyBorder="1"/>
    <xf numFmtId="0" fontId="14" fillId="0" borderId="43" xfId="0" applyFont="1" applyBorder="1"/>
    <xf numFmtId="165" fontId="14" fillId="0" borderId="0" xfId="0" applyNumberFormat="1" applyFont="1"/>
    <xf numFmtId="14" fontId="14" fillId="0" borderId="0" xfId="0" applyNumberFormat="1" applyFont="1" applyProtection="1">
      <protection locked="0"/>
    </xf>
    <xf numFmtId="0" fontId="7" fillId="0" borderId="56" xfId="0" applyFont="1" applyBorder="1"/>
    <xf numFmtId="0" fontId="7" fillId="5" borderId="0" xfId="0" applyFont="1" applyFill="1"/>
    <xf numFmtId="0" fontId="15" fillId="0" borderId="43" xfId="0" applyFont="1" applyBorder="1" applyProtection="1">
      <protection locked="0"/>
    </xf>
    <xf numFmtId="14" fontId="14" fillId="0" borderId="0" xfId="0" applyNumberFormat="1" applyFont="1"/>
    <xf numFmtId="0" fontId="7" fillId="0" borderId="0" xfId="0" applyFont="1" applyAlignment="1">
      <alignment horizontal="center" vertical="top" wrapText="1"/>
    </xf>
    <xf numFmtId="0" fontId="7" fillId="0" borderId="40" xfId="0" applyFont="1" applyBorder="1"/>
    <xf numFmtId="0" fontId="14" fillId="0" borderId="43" xfId="0" applyFont="1" applyBorder="1" applyProtection="1">
      <protection locked="0"/>
    </xf>
    <xf numFmtId="0" fontId="14" fillId="0" borderId="52" xfId="0" applyFont="1" applyBorder="1" applyProtection="1">
      <protection locked="0"/>
    </xf>
    <xf numFmtId="165" fontId="14" fillId="0" borderId="53" xfId="0" applyNumberFormat="1" applyFont="1" applyBorder="1"/>
    <xf numFmtId="0" fontId="7" fillId="5" borderId="53" xfId="0" applyFont="1" applyFill="1" applyBorder="1"/>
    <xf numFmtId="14" fontId="14" fillId="0" borderId="53" xfId="0" applyNumberFormat="1" applyFont="1" applyBorder="1" applyProtection="1">
      <protection locked="0"/>
    </xf>
    <xf numFmtId="0" fontId="7" fillId="0" borderId="57" xfId="0" applyFont="1" applyBorder="1"/>
    <xf numFmtId="0" fontId="16" fillId="0" borderId="44" xfId="0" applyFont="1" applyBorder="1" applyAlignment="1">
      <alignment horizontal="right"/>
    </xf>
    <xf numFmtId="0" fontId="16" fillId="0" borderId="15" xfId="2" applyFont="1" applyBorder="1" applyAlignment="1">
      <alignment horizontal="left"/>
    </xf>
    <xf numFmtId="0" fontId="16" fillId="0" borderId="0" xfId="0" applyFont="1"/>
    <xf numFmtId="0" fontId="9" fillId="0" borderId="0" xfId="0" applyFont="1" applyAlignment="1">
      <alignment horizontal="right"/>
    </xf>
    <xf numFmtId="0" fontId="14" fillId="0" borderId="0" xfId="2" applyFont="1"/>
    <xf numFmtId="0" fontId="7" fillId="0" borderId="0" xfId="0" applyFont="1" applyAlignment="1">
      <alignment horizontal="right"/>
    </xf>
    <xf numFmtId="0" fontId="8" fillId="0" borderId="0" xfId="0" applyFont="1"/>
    <xf numFmtId="165" fontId="9" fillId="0" borderId="0" xfId="0" applyNumberFormat="1" applyFont="1"/>
    <xf numFmtId="0" fontId="11" fillId="0" borderId="61" xfId="0" applyFont="1" applyBorder="1"/>
    <xf numFmtId="0" fontId="11" fillId="0" borderId="12" xfId="0" applyFont="1" applyBorder="1"/>
    <xf numFmtId="0" fontId="17" fillId="0" borderId="0" xfId="0" applyFont="1"/>
    <xf numFmtId="0" fontId="11" fillId="0" borderId="40" xfId="0" applyFont="1" applyBorder="1" applyAlignment="1">
      <alignment horizontal="right"/>
    </xf>
    <xf numFmtId="0" fontId="18" fillId="0" borderId="0" xfId="0" applyFont="1" applyAlignment="1">
      <alignment horizontal="left"/>
    </xf>
    <xf numFmtId="14" fontId="18" fillId="0" borderId="0" xfId="0" applyNumberFormat="1" applyFont="1" applyAlignment="1">
      <alignment horizontal="left"/>
    </xf>
    <xf numFmtId="0" fontId="12" fillId="0" borderId="60" xfId="0" applyFont="1" applyBorder="1" applyAlignment="1">
      <alignment horizontal="left"/>
    </xf>
    <xf numFmtId="0" fontId="12" fillId="0" borderId="60" xfId="0" applyFont="1" applyBorder="1"/>
    <xf numFmtId="0" fontId="10" fillId="4" borderId="33" xfId="0" applyFont="1" applyFill="1" applyBorder="1"/>
    <xf numFmtId="0" fontId="10" fillId="4" borderId="0" xfId="0" applyFont="1" applyFill="1"/>
    <xf numFmtId="0" fontId="11" fillId="4" borderId="31" xfId="0" applyFont="1" applyFill="1" applyBorder="1"/>
    <xf numFmtId="0" fontId="11" fillId="4" borderId="32" xfId="0" applyFont="1" applyFill="1" applyBorder="1"/>
    <xf numFmtId="0" fontId="11" fillId="0" borderId="33" xfId="0" applyFont="1" applyBorder="1"/>
    <xf numFmtId="0" fontId="11" fillId="0" borderId="34" xfId="0" applyFont="1" applyBorder="1"/>
    <xf numFmtId="0" fontId="10" fillId="0" borderId="33" xfId="0" applyFont="1" applyBorder="1" applyAlignment="1">
      <alignment wrapText="1"/>
    </xf>
    <xf numFmtId="0" fontId="10" fillId="0" borderId="0" xfId="0" applyFont="1" applyAlignment="1">
      <alignment wrapText="1"/>
    </xf>
    <xf numFmtId="0" fontId="9" fillId="0" borderId="0" xfId="0" applyFont="1" applyAlignment="1">
      <alignment vertical="center" wrapText="1"/>
    </xf>
    <xf numFmtId="0" fontId="10" fillId="0" borderId="34" xfId="0" applyFont="1" applyBorder="1" applyAlignment="1">
      <alignment wrapText="1"/>
    </xf>
    <xf numFmtId="0" fontId="19" fillId="0" borderId="33" xfId="0" applyFont="1" applyBorder="1" applyAlignment="1">
      <alignment wrapText="1"/>
    </xf>
    <xf numFmtId="0" fontId="19" fillId="0" borderId="0" xfId="0" applyFont="1" applyAlignment="1">
      <alignment wrapText="1"/>
    </xf>
    <xf numFmtId="165" fontId="19" fillId="0" borderId="0" xfId="0" applyNumberFormat="1" applyFont="1" applyAlignment="1">
      <alignment wrapText="1"/>
    </xf>
    <xf numFmtId="9" fontId="19" fillId="0" borderId="0" xfId="0" applyNumberFormat="1" applyFont="1" applyAlignment="1">
      <alignment wrapText="1"/>
    </xf>
    <xf numFmtId="165" fontId="20" fillId="0" borderId="0" xfId="0" applyNumberFormat="1" applyFont="1" applyAlignment="1">
      <alignment vertical="center"/>
    </xf>
    <xf numFmtId="8" fontId="19" fillId="0" borderId="0" xfId="0" applyNumberFormat="1" applyFont="1" applyAlignment="1">
      <alignment wrapText="1"/>
    </xf>
    <xf numFmtId="0" fontId="11" fillId="0" borderId="34" xfId="0" applyFont="1" applyBorder="1" applyAlignment="1">
      <alignment wrapText="1"/>
    </xf>
    <xf numFmtId="0" fontId="21" fillId="0" borderId="33" xfId="0" applyFont="1" applyBorder="1"/>
    <xf numFmtId="0" fontId="21" fillId="0" borderId="0" xfId="0" applyFont="1"/>
    <xf numFmtId="9" fontId="21" fillId="0" borderId="0" xfId="0" applyNumberFormat="1" applyFont="1"/>
    <xf numFmtId="165" fontId="20" fillId="0" borderId="0" xfId="0" applyNumberFormat="1" applyFont="1" applyAlignment="1">
      <alignment horizontal="right" vertical="center"/>
    </xf>
    <xf numFmtId="167" fontId="20" fillId="0" borderId="0" xfId="0" applyNumberFormat="1" applyFont="1"/>
    <xf numFmtId="165" fontId="21" fillId="0" borderId="0" xfId="0" applyNumberFormat="1" applyFont="1" applyAlignment="1">
      <alignment wrapText="1"/>
    </xf>
    <xf numFmtId="165" fontId="20" fillId="0" borderId="0" xfId="0" applyNumberFormat="1" applyFont="1"/>
    <xf numFmtId="0" fontId="21" fillId="0" borderId="35" xfId="0" applyFont="1" applyBorder="1"/>
    <xf numFmtId="0" fontId="21" fillId="0" borderId="36" xfId="0" applyFont="1" applyBorder="1"/>
    <xf numFmtId="165" fontId="21" fillId="0" borderId="36" xfId="0" applyNumberFormat="1" applyFont="1" applyBorder="1" applyAlignment="1">
      <alignment wrapText="1"/>
    </xf>
    <xf numFmtId="9" fontId="21" fillId="0" borderId="36" xfId="0" applyNumberFormat="1" applyFont="1" applyBorder="1"/>
    <xf numFmtId="165" fontId="20" fillId="0" borderId="60" xfId="0" applyNumberFormat="1" applyFont="1" applyBorder="1" applyAlignment="1">
      <alignment horizontal="right" vertical="center"/>
    </xf>
    <xf numFmtId="165" fontId="20" fillId="0" borderId="36" xfId="0" applyNumberFormat="1" applyFont="1" applyBorder="1"/>
    <xf numFmtId="0" fontId="11" fillId="0" borderId="37" xfId="0" applyFont="1" applyBorder="1"/>
    <xf numFmtId="6" fontId="21" fillId="0" borderId="0" xfId="0" applyNumberFormat="1" applyFont="1" applyAlignment="1">
      <alignment vertical="center"/>
    </xf>
    <xf numFmtId="167" fontId="19" fillId="0" borderId="0" xfId="0" applyNumberFormat="1" applyFont="1"/>
    <xf numFmtId="0" fontId="22" fillId="0" borderId="33" xfId="0" applyFont="1" applyBorder="1" applyAlignment="1">
      <alignment wrapText="1"/>
    </xf>
    <xf numFmtId="0" fontId="22" fillId="0" borderId="0" xfId="0" applyFont="1" applyAlignment="1">
      <alignment wrapText="1"/>
    </xf>
    <xf numFmtId="8" fontId="22" fillId="0" borderId="0" xfId="0" applyNumberFormat="1" applyFont="1" applyAlignment="1">
      <alignment wrapText="1"/>
    </xf>
    <xf numFmtId="6" fontId="22" fillId="0" borderId="0" xfId="0" applyNumberFormat="1" applyFont="1" applyAlignment="1">
      <alignment horizontal="right" vertical="center"/>
    </xf>
    <xf numFmtId="167" fontId="22" fillId="0" borderId="0" xfId="0" applyNumberFormat="1" applyFont="1" applyAlignment="1">
      <alignment horizontal="right"/>
    </xf>
    <xf numFmtId="0" fontId="14" fillId="0" borderId="0" xfId="0" applyFont="1" applyAlignment="1">
      <alignment horizontal="right" vertical="center"/>
    </xf>
    <xf numFmtId="0" fontId="22" fillId="0" borderId="33" xfId="0" applyFont="1" applyBorder="1"/>
    <xf numFmtId="0" fontId="22" fillId="0" borderId="0" xfId="0" applyFont="1"/>
    <xf numFmtId="8" fontId="22" fillId="0" borderId="0" xfId="0" applyNumberFormat="1" applyFont="1"/>
    <xf numFmtId="0" fontId="22" fillId="0" borderId="35" xfId="0" applyFont="1" applyBorder="1"/>
    <xf numFmtId="0" fontId="22" fillId="0" borderId="36" xfId="0" applyFont="1" applyBorder="1"/>
    <xf numFmtId="8" fontId="22" fillId="0" borderId="36" xfId="0" applyNumberFormat="1" applyFont="1" applyBorder="1"/>
    <xf numFmtId="0" fontId="14" fillId="0" borderId="60" xfId="0" applyFont="1" applyBorder="1" applyAlignment="1">
      <alignment horizontal="right" vertical="center"/>
    </xf>
    <xf numFmtId="167" fontId="22" fillId="0" borderId="36" xfId="0" applyNumberFormat="1" applyFont="1" applyBorder="1" applyAlignment="1">
      <alignment horizontal="right"/>
    </xf>
    <xf numFmtId="0" fontId="10" fillId="0" borderId="33" xfId="0" applyFont="1" applyBorder="1"/>
    <xf numFmtId="0" fontId="19" fillId="0" borderId="33" xfId="0" applyFont="1" applyBorder="1"/>
    <xf numFmtId="0" fontId="19" fillId="0" borderId="0" xfId="0" applyFont="1"/>
    <xf numFmtId="8" fontId="19" fillId="0" borderId="0" xfId="0" applyNumberFormat="1" applyFont="1"/>
    <xf numFmtId="6" fontId="20" fillId="0" borderId="0" xfId="0" applyNumberFormat="1" applyFont="1" applyAlignment="1">
      <alignment vertical="center"/>
    </xf>
    <xf numFmtId="0" fontId="20" fillId="0" borderId="0" xfId="0" applyFont="1" applyAlignment="1">
      <alignment vertical="center"/>
    </xf>
    <xf numFmtId="0" fontId="11" fillId="0" borderId="35" xfId="0" applyFont="1" applyBorder="1"/>
    <xf numFmtId="0" fontId="11" fillId="0" borderId="36" xfId="0" applyFont="1" applyBorder="1"/>
    <xf numFmtId="0" fontId="20" fillId="0" borderId="42" xfId="0" applyFont="1" applyBorder="1" applyAlignment="1">
      <alignment vertical="center"/>
    </xf>
    <xf numFmtId="0" fontId="20" fillId="0" borderId="60" xfId="0" applyFont="1" applyBorder="1" applyAlignment="1">
      <alignment vertical="center"/>
    </xf>
    <xf numFmtId="0" fontId="10" fillId="4" borderId="38" xfId="0" applyFont="1" applyFill="1" applyBorder="1"/>
    <xf numFmtId="0" fontId="12" fillId="0" borderId="0" xfId="0" applyFont="1"/>
    <xf numFmtId="0" fontId="9" fillId="0" borderId="65" xfId="0" applyFont="1" applyBorder="1" applyAlignment="1">
      <alignment vertical="center"/>
    </xf>
    <xf numFmtId="0" fontId="9" fillId="0" borderId="15" xfId="0" applyFont="1" applyBorder="1" applyAlignment="1">
      <alignment vertical="center"/>
    </xf>
    <xf numFmtId="0" fontId="9" fillId="0" borderId="0" xfId="0" applyFont="1" applyAlignment="1">
      <alignment vertical="center"/>
    </xf>
    <xf numFmtId="0" fontId="7" fillId="0" borderId="0" xfId="0" applyFont="1" applyAlignment="1">
      <alignment vertical="center"/>
    </xf>
    <xf numFmtId="0" fontId="23" fillId="0" borderId="0" xfId="0" applyFont="1"/>
    <xf numFmtId="0" fontId="7" fillId="0" borderId="59" xfId="0" applyFont="1" applyBorder="1" applyAlignment="1">
      <alignment vertical="center"/>
    </xf>
    <xf numFmtId="0" fontId="7" fillId="0" borderId="60" xfId="0" applyFont="1" applyBorder="1" applyAlignment="1">
      <alignment vertical="center"/>
    </xf>
    <xf numFmtId="0" fontId="24" fillId="0" borderId="0" xfId="0" applyFont="1" applyAlignment="1">
      <alignment vertical="center"/>
    </xf>
    <xf numFmtId="0" fontId="7" fillId="6" borderId="12" xfId="0" applyFont="1" applyFill="1" applyBorder="1" applyAlignment="1">
      <alignment vertical="center"/>
    </xf>
    <xf numFmtId="0" fontId="16" fillId="0" borderId="0" xfId="0" applyFont="1" applyAlignment="1">
      <alignment vertical="center"/>
    </xf>
    <xf numFmtId="0" fontId="7" fillId="0" borderId="0" xfId="0" applyFont="1" applyAlignment="1" applyProtection="1">
      <alignment vertical="center"/>
      <protection locked="0"/>
    </xf>
    <xf numFmtId="0" fontId="14" fillId="0" borderId="0" xfId="0" applyFont="1" applyAlignment="1">
      <alignment vertical="center"/>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16" fillId="0" borderId="0" xfId="0" applyFont="1" applyAlignment="1">
      <alignment horizontal="right" vertical="center"/>
    </xf>
    <xf numFmtId="0" fontId="14" fillId="6" borderId="12" xfId="0" applyFont="1" applyFill="1" applyBorder="1" applyAlignment="1">
      <alignment vertical="center"/>
    </xf>
    <xf numFmtId="9" fontId="20" fillId="0" borderId="0" xfId="0" applyNumberFormat="1" applyFont="1" applyAlignment="1">
      <alignment vertical="center"/>
    </xf>
    <xf numFmtId="9" fontId="22" fillId="0" borderId="0" xfId="0" applyNumberFormat="1" applyFont="1" applyAlignment="1">
      <alignment vertical="center"/>
    </xf>
    <xf numFmtId="9" fontId="22" fillId="0" borderId="60" xfId="0" applyNumberFormat="1" applyFont="1" applyBorder="1" applyAlignment="1">
      <alignment vertical="center"/>
    </xf>
    <xf numFmtId="0" fontId="8" fillId="5" borderId="38" xfId="0" applyFont="1" applyFill="1" applyBorder="1"/>
    <xf numFmtId="3" fontId="16" fillId="0" borderId="0" xfId="1" applyNumberFormat="1" applyFont="1" applyFill="1" applyBorder="1" applyAlignment="1">
      <alignment vertical="center"/>
    </xf>
    <xf numFmtId="3" fontId="7" fillId="0" borderId="0" xfId="0" applyNumberFormat="1" applyFont="1" applyAlignment="1">
      <alignment vertical="center"/>
    </xf>
    <xf numFmtId="0" fontId="9" fillId="0" borderId="0" xfId="0" applyFont="1" applyAlignment="1">
      <alignment horizontal="center" vertical="center"/>
    </xf>
    <xf numFmtId="37" fontId="9" fillId="0" borderId="0" xfId="0" applyNumberFormat="1" applyFont="1" applyAlignment="1">
      <alignment vertical="center"/>
    </xf>
    <xf numFmtId="0" fontId="7" fillId="7" borderId="0" xfId="0" applyFont="1" applyFill="1"/>
    <xf numFmtId="0" fontId="12" fillId="7" borderId="25" xfId="0" applyFont="1" applyFill="1" applyBorder="1"/>
    <xf numFmtId="0" fontId="12" fillId="7" borderId="0" xfId="0" applyFont="1" applyFill="1"/>
    <xf numFmtId="0" fontId="8" fillId="7" borderId="0" xfId="0" applyFont="1" applyFill="1" applyAlignment="1">
      <alignment horizontal="right"/>
    </xf>
    <xf numFmtId="0" fontId="7" fillId="7" borderId="26" xfId="0" applyFont="1" applyFill="1" applyBorder="1"/>
    <xf numFmtId="0" fontId="8" fillId="7" borderId="22" xfId="0" applyFont="1" applyFill="1" applyBorder="1"/>
    <xf numFmtId="0" fontId="7" fillId="7" borderId="23" xfId="0" applyFont="1" applyFill="1" applyBorder="1"/>
    <xf numFmtId="0" fontId="7" fillId="7" borderId="24" xfId="0" applyFont="1" applyFill="1" applyBorder="1"/>
    <xf numFmtId="0" fontId="7" fillId="8" borderId="25" xfId="0" applyFont="1" applyFill="1" applyBorder="1"/>
    <xf numFmtId="0" fontId="7" fillId="8" borderId="0" xfId="0" applyFont="1" applyFill="1"/>
    <xf numFmtId="0" fontId="7" fillId="8" borderId="26" xfId="0" applyFont="1" applyFill="1" applyBorder="1"/>
    <xf numFmtId="0" fontId="9" fillId="8" borderId="0" xfId="0" applyFont="1" applyFill="1" applyAlignment="1">
      <alignment horizontal="right"/>
    </xf>
    <xf numFmtId="0" fontId="7" fillId="8" borderId="27" xfId="0" applyFont="1" applyFill="1" applyBorder="1"/>
    <xf numFmtId="0" fontId="7" fillId="8" borderId="28" xfId="0" applyFont="1" applyFill="1" applyBorder="1"/>
    <xf numFmtId="0" fontId="7" fillId="8" borderId="29" xfId="0" applyFont="1" applyFill="1" applyBorder="1"/>
    <xf numFmtId="0" fontId="8" fillId="7" borderId="25" xfId="0" applyFont="1" applyFill="1" applyBorder="1"/>
    <xf numFmtId="0" fontId="8" fillId="7" borderId="0" xfId="0" applyFont="1" applyFill="1"/>
    <xf numFmtId="0" fontId="8" fillId="7" borderId="45" xfId="0" applyFont="1" applyFill="1" applyBorder="1" applyAlignment="1">
      <alignment horizontal="center" vertical="top" wrapText="1"/>
    </xf>
    <xf numFmtId="0" fontId="8" fillId="7" borderId="41" xfId="0" applyFont="1" applyFill="1" applyBorder="1" applyAlignment="1">
      <alignment horizontal="center" vertical="top" wrapText="1"/>
    </xf>
    <xf numFmtId="0" fontId="8" fillId="7" borderId="41" xfId="0" applyFont="1" applyFill="1" applyBorder="1" applyAlignment="1">
      <alignment horizontal="center" vertical="top"/>
    </xf>
    <xf numFmtId="0" fontId="8" fillId="7" borderId="46" xfId="0" applyFont="1" applyFill="1" applyBorder="1" applyAlignment="1">
      <alignment horizontal="center" vertical="top" wrapText="1"/>
    </xf>
    <xf numFmtId="0" fontId="8" fillId="7" borderId="48" xfId="0" applyFont="1" applyFill="1" applyBorder="1" applyAlignment="1">
      <alignment horizontal="center" vertical="center" wrapText="1"/>
    </xf>
    <xf numFmtId="0" fontId="8" fillId="7" borderId="55" xfId="0" applyFont="1" applyFill="1" applyBorder="1" applyAlignment="1">
      <alignment horizontal="center" vertical="top" wrapText="1"/>
    </xf>
    <xf numFmtId="165" fontId="12" fillId="7" borderId="33" xfId="0" applyNumberFormat="1" applyFont="1" applyFill="1" applyBorder="1"/>
    <xf numFmtId="8" fontId="12" fillId="7" borderId="51" xfId="0" applyNumberFormat="1" applyFont="1" applyFill="1" applyBorder="1"/>
    <xf numFmtId="0" fontId="11" fillId="7" borderId="0" xfId="0" applyFont="1" applyFill="1" applyAlignment="1">
      <alignment vertical="top"/>
    </xf>
    <xf numFmtId="165" fontId="12" fillId="7" borderId="0" xfId="0" applyNumberFormat="1" applyFont="1" applyFill="1"/>
    <xf numFmtId="0" fontId="12" fillId="7" borderId="0" xfId="2" applyFont="1" applyFill="1"/>
    <xf numFmtId="8" fontId="12" fillId="7" borderId="0" xfId="0" applyNumberFormat="1" applyFont="1" applyFill="1"/>
    <xf numFmtId="165" fontId="12" fillId="7" borderId="62" xfId="0" applyNumberFormat="1" applyFont="1" applyFill="1" applyBorder="1" applyAlignment="1">
      <alignment horizontal="right" vertical="top" wrapText="1"/>
    </xf>
    <xf numFmtId="164" fontId="14" fillId="8" borderId="66" xfId="0" applyNumberFormat="1" applyFont="1" applyFill="1" applyBorder="1" applyAlignment="1">
      <alignment horizontal="right"/>
    </xf>
    <xf numFmtId="0" fontId="14" fillId="8" borderId="67" xfId="0" applyFont="1" applyFill="1" applyBorder="1" applyAlignment="1" applyProtection="1">
      <alignment horizontal="right"/>
      <protection locked="0"/>
    </xf>
    <xf numFmtId="164" fontId="14" fillId="8" borderId="47" xfId="0" applyNumberFormat="1" applyFont="1" applyFill="1" applyBorder="1" applyAlignment="1">
      <alignment horizontal="right"/>
    </xf>
    <xf numFmtId="0" fontId="14" fillId="8" borderId="49" xfId="0" applyFont="1" applyFill="1" applyBorder="1" applyAlignment="1" applyProtection="1">
      <alignment horizontal="right"/>
      <protection locked="0"/>
    </xf>
    <xf numFmtId="0" fontId="14" fillId="8" borderId="49" xfId="0" applyFont="1" applyFill="1" applyBorder="1" applyAlignment="1">
      <alignment horizontal="right"/>
    </xf>
    <xf numFmtId="0" fontId="14" fillId="8" borderId="54" xfId="0" applyFont="1" applyFill="1" applyBorder="1" applyAlignment="1" applyProtection="1">
      <alignment horizontal="right"/>
      <protection locked="0"/>
    </xf>
    <xf numFmtId="0" fontId="12" fillId="9" borderId="45" xfId="0" applyFont="1" applyFill="1" applyBorder="1" applyAlignment="1">
      <alignment horizontal="right"/>
    </xf>
    <xf numFmtId="0" fontId="12" fillId="9" borderId="43" xfId="0" applyFont="1" applyFill="1" applyBorder="1" applyAlignment="1">
      <alignment horizontal="right"/>
    </xf>
    <xf numFmtId="0" fontId="12" fillId="9" borderId="51" xfId="0" applyFont="1" applyFill="1" applyBorder="1" applyAlignment="1">
      <alignment horizontal="right"/>
    </xf>
    <xf numFmtId="0" fontId="7" fillId="9" borderId="12" xfId="0" applyFont="1" applyFill="1" applyBorder="1" applyAlignment="1">
      <alignment vertical="center"/>
    </xf>
    <xf numFmtId="0" fontId="8" fillId="9" borderId="0" xfId="0" applyFont="1" applyFill="1" applyAlignment="1">
      <alignment vertical="top" wrapText="1"/>
    </xf>
    <xf numFmtId="8" fontId="12" fillId="9" borderId="62" xfId="0" applyNumberFormat="1" applyFont="1" applyFill="1" applyBorder="1" applyAlignment="1">
      <alignment vertical="center"/>
    </xf>
    <xf numFmtId="8" fontId="12" fillId="9" borderId="0" xfId="0" applyNumberFormat="1" applyFont="1" applyFill="1" applyAlignment="1">
      <alignment wrapText="1"/>
    </xf>
    <xf numFmtId="8" fontId="12" fillId="9" borderId="0" xfId="0" applyNumberFormat="1" applyFont="1" applyFill="1" applyAlignment="1">
      <alignment vertical="center"/>
    </xf>
    <xf numFmtId="0" fontId="7" fillId="7" borderId="12" xfId="0" applyFont="1" applyFill="1" applyBorder="1" applyAlignment="1">
      <alignment vertical="center"/>
    </xf>
    <xf numFmtId="0" fontId="12" fillId="7" borderId="62" xfId="0" applyFont="1" applyFill="1" applyBorder="1"/>
    <xf numFmtId="0" fontId="7" fillId="7" borderId="62" xfId="0" applyFont="1" applyFill="1" applyBorder="1" applyAlignment="1">
      <alignment vertical="center"/>
    </xf>
    <xf numFmtId="0" fontId="8" fillId="7" borderId="0" xfId="0" applyFont="1" applyFill="1" applyAlignment="1">
      <alignment vertical="top" wrapText="1"/>
    </xf>
    <xf numFmtId="8" fontId="12" fillId="7" borderId="62" xfId="0" applyNumberFormat="1" applyFont="1" applyFill="1" applyBorder="1" applyAlignment="1">
      <alignment wrapText="1"/>
    </xf>
    <xf numFmtId="8" fontId="12" fillId="7" borderId="62" xfId="0" applyNumberFormat="1" applyFont="1" applyFill="1" applyBorder="1" applyAlignment="1">
      <alignment vertical="center"/>
    </xf>
    <xf numFmtId="8" fontId="12" fillId="7" borderId="0" xfId="0" applyNumberFormat="1" applyFont="1" applyFill="1" applyAlignment="1">
      <alignment wrapText="1"/>
    </xf>
    <xf numFmtId="8" fontId="12" fillId="7" borderId="0" xfId="0" applyNumberFormat="1" applyFont="1" applyFill="1" applyAlignment="1">
      <alignment vertical="center"/>
    </xf>
    <xf numFmtId="0" fontId="12" fillId="7" borderId="0" xfId="0" applyFont="1" applyFill="1" applyAlignment="1">
      <alignment horizontal="right"/>
    </xf>
    <xf numFmtId="166" fontId="12" fillId="7" borderId="0" xfId="0" applyNumberFormat="1" applyFont="1" applyFill="1" applyAlignment="1">
      <alignment horizontal="left"/>
    </xf>
    <xf numFmtId="0" fontId="8" fillId="7" borderId="62" xfId="0" applyFont="1" applyFill="1" applyBorder="1" applyAlignment="1">
      <alignment vertical="center"/>
    </xf>
    <xf numFmtId="0" fontId="11" fillId="7" borderId="62" xfId="0" applyFont="1" applyFill="1" applyBorder="1"/>
    <xf numFmtId="0" fontId="12" fillId="7" borderId="0" xfId="0" applyFont="1" applyFill="1" applyAlignment="1">
      <alignment horizontal="left"/>
    </xf>
    <xf numFmtId="0" fontId="11" fillId="7" borderId="0" xfId="0" applyFont="1" applyFill="1"/>
    <xf numFmtId="8" fontId="12" fillId="7" borderId="39" xfId="0" applyNumberFormat="1" applyFont="1" applyFill="1" applyBorder="1"/>
    <xf numFmtId="0" fontId="12" fillId="9" borderId="12" xfId="0" applyFont="1" applyFill="1" applyBorder="1"/>
    <xf numFmtId="0" fontId="14" fillId="9" borderId="12" xfId="0" applyFont="1" applyFill="1" applyBorder="1" applyAlignment="1">
      <alignment vertical="center"/>
    </xf>
    <xf numFmtId="0" fontId="14" fillId="9" borderId="0" xfId="0" applyFont="1" applyFill="1" applyAlignment="1">
      <alignment vertical="center"/>
    </xf>
    <xf numFmtId="0" fontId="7" fillId="9" borderId="64" xfId="0" applyFont="1" applyFill="1" applyBorder="1" applyAlignment="1">
      <alignment vertical="center"/>
    </xf>
    <xf numFmtId="0" fontId="14" fillId="9" borderId="64" xfId="0" applyFont="1" applyFill="1" applyBorder="1" applyAlignment="1">
      <alignment vertical="center"/>
    </xf>
    <xf numFmtId="0" fontId="8" fillId="9" borderId="63" xfId="0" applyFont="1" applyFill="1" applyBorder="1" applyAlignment="1">
      <alignment vertical="top" wrapText="1"/>
    </xf>
    <xf numFmtId="0" fontId="8" fillId="9" borderId="64" xfId="0" applyFont="1" applyFill="1" applyBorder="1" applyAlignment="1">
      <alignment vertical="top" wrapText="1"/>
    </xf>
    <xf numFmtId="8" fontId="12" fillId="9" borderId="0" xfId="0" applyNumberFormat="1" applyFont="1" applyFill="1" applyAlignment="1">
      <alignment horizontal="right" vertical="center"/>
    </xf>
    <xf numFmtId="0" fontId="10" fillId="10" borderId="31" xfId="0" applyFont="1" applyFill="1" applyBorder="1"/>
    <xf numFmtId="0" fontId="11" fillId="10" borderId="31" xfId="0" applyFont="1" applyFill="1" applyBorder="1"/>
    <xf numFmtId="0" fontId="7" fillId="7" borderId="41" xfId="0" applyFont="1" applyFill="1" applyBorder="1" applyAlignment="1">
      <alignment vertical="center"/>
    </xf>
    <xf numFmtId="0" fontId="11" fillId="10" borderId="32" xfId="0" applyFont="1" applyFill="1" applyBorder="1"/>
    <xf numFmtId="0" fontId="8" fillId="10" borderId="30" xfId="0" applyFont="1" applyFill="1" applyBorder="1"/>
    <xf numFmtId="0" fontId="8" fillId="10" borderId="38" xfId="0" applyFont="1" applyFill="1" applyBorder="1"/>
    <xf numFmtId="6" fontId="7" fillId="3" borderId="16" xfId="0" applyNumberFormat="1" applyFont="1" applyFill="1" applyBorder="1" applyAlignment="1">
      <alignment horizontal="left"/>
    </xf>
    <xf numFmtId="6" fontId="7" fillId="3" borderId="19" xfId="0" applyNumberFormat="1" applyFont="1" applyFill="1" applyBorder="1" applyAlignment="1">
      <alignment horizontal="left"/>
    </xf>
    <xf numFmtId="6" fontId="7" fillId="3" borderId="20" xfId="0" applyNumberFormat="1" applyFont="1" applyFill="1" applyBorder="1" applyAlignment="1">
      <alignment horizontal="left"/>
    </xf>
    <xf numFmtId="6" fontId="7" fillId="3" borderId="21" xfId="0" applyNumberFormat="1" applyFont="1" applyFill="1" applyBorder="1" applyAlignment="1">
      <alignment horizontal="left"/>
    </xf>
    <xf numFmtId="10" fontId="7" fillId="3" borderId="17" xfId="0" applyNumberFormat="1" applyFont="1" applyFill="1" applyBorder="1" applyAlignment="1">
      <alignment horizontal="left"/>
    </xf>
    <xf numFmtId="0" fontId="24" fillId="0" borderId="0" xfId="0" applyFont="1" applyAlignment="1">
      <alignment horizontal="center" vertical="center"/>
    </xf>
    <xf numFmtId="0" fontId="13" fillId="7" borderId="40" xfId="0" applyFont="1" applyFill="1" applyBorder="1"/>
    <xf numFmtId="0" fontId="13" fillId="7" borderId="0" xfId="0" applyFont="1" applyFill="1"/>
    <xf numFmtId="0" fontId="10" fillId="4" borderId="30" xfId="0" applyFont="1" applyFill="1" applyBorder="1" applyAlignment="1">
      <alignment horizontal="left"/>
    </xf>
    <xf numFmtId="0" fontId="10" fillId="4" borderId="31" xfId="0" applyFont="1" applyFill="1" applyBorder="1" applyAlignment="1">
      <alignment horizontal="left"/>
    </xf>
    <xf numFmtId="0" fontId="7" fillId="0" borderId="25" xfId="0" applyFont="1" applyBorder="1" applyAlignment="1">
      <alignment horizontal="left" vertical="center" wrapText="1"/>
    </xf>
    <xf numFmtId="0" fontId="7" fillId="0" borderId="0" xfId="0" applyFont="1" applyAlignment="1">
      <alignment horizontal="left" vertical="center" wrapText="1"/>
    </xf>
    <xf numFmtId="0" fontId="7" fillId="0" borderId="26" xfId="0" applyFont="1" applyBorder="1" applyAlignment="1">
      <alignment horizontal="left" vertical="center" wrapText="1"/>
    </xf>
    <xf numFmtId="0" fontId="11" fillId="0" borderId="25" xfId="0" applyFont="1" applyBorder="1" applyAlignment="1">
      <alignment horizontal="left" vertical="center" wrapText="1"/>
    </xf>
    <xf numFmtId="0" fontId="10" fillId="0" borderId="25" xfId="0" applyFont="1" applyBorder="1" applyAlignment="1">
      <alignment horizontal="right"/>
    </xf>
    <xf numFmtId="0" fontId="10" fillId="0" borderId="0" xfId="0" applyFont="1" applyAlignment="1">
      <alignment horizontal="right"/>
    </xf>
    <xf numFmtId="0" fontId="10" fillId="0" borderId="26" xfId="0" applyFont="1" applyBorder="1" applyAlignment="1">
      <alignment horizontal="right"/>
    </xf>
    <xf numFmtId="0" fontId="25" fillId="7" borderId="3" xfId="0" applyFont="1" applyFill="1" applyBorder="1" applyAlignment="1">
      <alignment horizontal="center"/>
    </xf>
    <xf numFmtId="0" fontId="25" fillId="7" borderId="4" xfId="0" applyFont="1" applyFill="1" applyBorder="1" applyAlignment="1">
      <alignment horizontal="center"/>
    </xf>
    <xf numFmtId="0" fontId="25" fillId="7" borderId="5" xfId="0" applyFont="1" applyFill="1" applyBorder="1" applyAlignment="1">
      <alignment horizontal="center"/>
    </xf>
    <xf numFmtId="0" fontId="26" fillId="0" borderId="0" xfId="0" applyFont="1"/>
    <xf numFmtId="0" fontId="27" fillId="0" borderId="0" xfId="0" applyFont="1"/>
    <xf numFmtId="0" fontId="27" fillId="2" borderId="3" xfId="0" applyFont="1" applyFill="1" applyBorder="1"/>
    <xf numFmtId="0" fontId="26" fillId="2" borderId="4" xfId="0" applyFont="1" applyFill="1" applyBorder="1"/>
    <xf numFmtId="0" fontId="26" fillId="2" borderId="5" xfId="0" applyFont="1" applyFill="1" applyBorder="1"/>
    <xf numFmtId="0" fontId="27" fillId="0" borderId="69" xfId="0" applyFont="1" applyBorder="1" applyAlignment="1">
      <alignment horizontal="center"/>
    </xf>
    <xf numFmtId="0" fontId="27" fillId="0" borderId="58" xfId="0" applyFont="1" applyBorder="1" applyAlignment="1">
      <alignment horizontal="center"/>
    </xf>
    <xf numFmtId="0" fontId="27" fillId="0" borderId="68" xfId="0" applyFont="1" applyBorder="1" applyAlignment="1">
      <alignment horizontal="center"/>
    </xf>
    <xf numFmtId="0" fontId="26" fillId="7" borderId="2" xfId="0" applyFont="1" applyFill="1" applyBorder="1"/>
    <xf numFmtId="0" fontId="26" fillId="0" borderId="0" xfId="0" applyFont="1" applyAlignment="1">
      <alignment horizontal="left" wrapText="1"/>
    </xf>
    <xf numFmtId="0" fontId="26" fillId="0" borderId="1" xfId="0" applyFont="1" applyBorder="1" applyAlignment="1">
      <alignment horizontal="left" wrapText="1"/>
    </xf>
    <xf numFmtId="0" fontId="26" fillId="7" borderId="0" xfId="0" applyFont="1" applyFill="1"/>
    <xf numFmtId="0" fontId="26" fillId="7" borderId="1" xfId="0" applyFont="1" applyFill="1" applyBorder="1"/>
    <xf numFmtId="0" fontId="26" fillId="0" borderId="0" xfId="0" applyFont="1" applyAlignment="1">
      <alignment horizontal="left"/>
    </xf>
    <xf numFmtId="0" fontId="26" fillId="0" borderId="1" xfId="0" applyFont="1" applyBorder="1" applyAlignment="1">
      <alignment horizontal="left"/>
    </xf>
    <xf numFmtId="0" fontId="26" fillId="0" borderId="0" xfId="0" applyFont="1" applyAlignment="1">
      <alignment horizontal="left" vertical="top" wrapText="1"/>
    </xf>
    <xf numFmtId="0" fontId="26" fillId="0" borderId="1" xfId="0" applyFont="1" applyBorder="1" applyAlignment="1">
      <alignment horizontal="left" vertical="top" wrapText="1"/>
    </xf>
    <xf numFmtId="0" fontId="26" fillId="7" borderId="0" xfId="0" applyFont="1" applyFill="1" applyAlignment="1">
      <alignment horizontal="left"/>
    </xf>
    <xf numFmtId="0" fontId="26" fillId="7" borderId="1" xfId="0" applyFont="1" applyFill="1" applyBorder="1" applyAlignment="1">
      <alignment horizontal="left"/>
    </xf>
    <xf numFmtId="0" fontId="26" fillId="0" borderId="0" xfId="0" applyFont="1" applyAlignment="1">
      <alignment horizontal="center"/>
    </xf>
    <xf numFmtId="0" fontId="26" fillId="0" borderId="1" xfId="0" applyFont="1" applyBorder="1" applyAlignment="1">
      <alignment horizontal="center"/>
    </xf>
    <xf numFmtId="0" fontId="26" fillId="0" borderId="7" xfId="0" applyFont="1" applyBorder="1" applyAlignment="1">
      <alignment horizontal="left" vertical="top" wrapText="1"/>
    </xf>
    <xf numFmtId="0" fontId="26" fillId="0" borderId="7" xfId="0" applyFont="1" applyBorder="1"/>
    <xf numFmtId="0" fontId="26" fillId="0" borderId="0" xfId="0" applyFont="1" applyAlignment="1">
      <alignment horizontal="center" vertical="top"/>
    </xf>
    <xf numFmtId="0" fontId="26" fillId="0" borderId="7" xfId="0" applyFont="1" applyBorder="1" applyAlignment="1">
      <alignment horizontal="center" vertical="top"/>
    </xf>
    <xf numFmtId="0" fontId="26" fillId="0" borderId="0" xfId="0" applyFont="1" applyAlignment="1">
      <alignment horizontal="left" vertical="top"/>
    </xf>
    <xf numFmtId="0" fontId="26" fillId="0" borderId="7" xfId="0" applyFont="1" applyBorder="1" applyAlignment="1">
      <alignment horizontal="left" vertical="top"/>
    </xf>
    <xf numFmtId="0" fontId="27" fillId="0" borderId="0" xfId="0" applyFont="1" applyAlignment="1">
      <alignment horizontal="center" vertical="top"/>
    </xf>
    <xf numFmtId="0" fontId="27" fillId="0" borderId="7" xfId="0" applyFont="1" applyBorder="1" applyAlignment="1">
      <alignment horizontal="center" vertical="top"/>
    </xf>
    <xf numFmtId="0" fontId="26" fillId="0" borderId="70" xfId="0" applyFont="1" applyBorder="1" applyAlignment="1">
      <alignment horizontal="center"/>
    </xf>
    <xf numFmtId="0" fontId="26" fillId="0" borderId="71" xfId="0" applyFont="1" applyBorder="1" applyAlignment="1">
      <alignment horizontal="center"/>
    </xf>
    <xf numFmtId="0" fontId="26" fillId="0" borderId="1" xfId="0" applyFont="1" applyBorder="1" applyAlignment="1">
      <alignment horizontal="left" vertical="top"/>
    </xf>
    <xf numFmtId="0" fontId="26" fillId="0" borderId="7" xfId="0" applyFont="1" applyBorder="1" applyAlignment="1">
      <alignment horizontal="left"/>
    </xf>
    <xf numFmtId="0" fontId="29" fillId="0" borderId="9" xfId="0" applyFont="1" applyBorder="1" applyAlignment="1">
      <alignment horizontal="left"/>
    </xf>
    <xf numFmtId="0" fontId="29" fillId="0" borderId="10" xfId="0" applyFont="1" applyBorder="1" applyAlignment="1">
      <alignment horizontal="left"/>
    </xf>
    <xf numFmtId="0" fontId="26" fillId="2" borderId="0" xfId="0" applyFont="1" applyFill="1"/>
    <xf numFmtId="0" fontId="26" fillId="2" borderId="1" xfId="0" applyFont="1" applyFill="1" applyBorder="1"/>
    <xf numFmtId="0" fontId="27" fillId="0" borderId="0" xfId="0" applyFont="1" applyAlignment="1">
      <alignment horizontal="left"/>
    </xf>
    <xf numFmtId="0" fontId="27" fillId="0" borderId="1" xfId="0" applyFont="1" applyBorder="1" applyAlignment="1">
      <alignment horizontal="left"/>
    </xf>
    <xf numFmtId="0" fontId="26" fillId="0" borderId="0" xfId="3" applyFont="1" applyAlignment="1">
      <alignment horizontal="left" vertical="top" wrapText="1"/>
    </xf>
    <xf numFmtId="0" fontId="26" fillId="0" borderId="1" xfId="3" applyFont="1" applyBorder="1" applyAlignment="1">
      <alignment horizontal="left" vertical="top" wrapText="1"/>
    </xf>
    <xf numFmtId="0" fontId="30" fillId="0" borderId="0" xfId="4" applyFont="1" applyBorder="1" applyAlignment="1">
      <alignment horizontal="left"/>
    </xf>
    <xf numFmtId="0" fontId="30" fillId="0" borderId="1" xfId="4" applyFont="1" applyBorder="1" applyAlignment="1">
      <alignment horizontal="left"/>
    </xf>
    <xf numFmtId="0" fontId="26" fillId="0" borderId="1" xfId="0" applyFont="1" applyBorder="1"/>
    <xf numFmtId="0" fontId="27" fillId="0" borderId="0" xfId="0" applyFont="1" applyAlignment="1">
      <alignment horizontal="left" vertical="top"/>
    </xf>
    <xf numFmtId="0" fontId="27" fillId="0" borderId="0" xfId="0" applyFont="1" applyAlignment="1">
      <alignment horizontal="left" vertical="top" wrapText="1"/>
    </xf>
    <xf numFmtId="0" fontId="26" fillId="7" borderId="6" xfId="0" applyFont="1" applyFill="1" applyBorder="1"/>
    <xf numFmtId="0" fontId="27" fillId="0" borderId="0" xfId="0" applyFont="1" applyAlignment="1">
      <alignment horizontal="left" wrapText="1"/>
    </xf>
    <xf numFmtId="0" fontId="26" fillId="0" borderId="7" xfId="0" applyFont="1" applyBorder="1" applyAlignment="1">
      <alignment horizontal="left" wrapText="1"/>
    </xf>
    <xf numFmtId="0" fontId="28" fillId="0" borderId="0" xfId="0" applyFont="1" applyAlignment="1">
      <alignment horizontal="left" wrapText="1"/>
    </xf>
    <xf numFmtId="0" fontId="27" fillId="0" borderId="60" xfId="0" applyFont="1" applyBorder="1" applyAlignment="1">
      <alignment horizontal="center" vertical="top"/>
    </xf>
    <xf numFmtId="0" fontId="27" fillId="0" borderId="72" xfId="0" applyFont="1" applyBorder="1" applyAlignment="1">
      <alignment horizontal="center" vertical="top"/>
    </xf>
    <xf numFmtId="0" fontId="26" fillId="7" borderId="11" xfId="0" applyFont="1" applyFill="1" applyBorder="1"/>
    <xf numFmtId="0" fontId="27" fillId="0" borderId="12" xfId="0" applyFont="1" applyBorder="1" applyAlignment="1">
      <alignment horizontal="left"/>
    </xf>
    <xf numFmtId="0" fontId="27" fillId="0" borderId="13" xfId="0" applyFont="1" applyBorder="1" applyAlignment="1">
      <alignment horizontal="left"/>
    </xf>
    <xf numFmtId="0" fontId="27" fillId="0" borderId="60" xfId="0" applyFont="1" applyBorder="1" applyAlignment="1">
      <alignment horizontal="center" vertical="top" wrapText="1"/>
    </xf>
    <xf numFmtId="0" fontId="27" fillId="0" borderId="72" xfId="0" applyFont="1" applyBorder="1" applyAlignment="1">
      <alignment horizontal="center" vertical="top" wrapText="1"/>
    </xf>
    <xf numFmtId="0" fontId="29" fillId="0" borderId="60" xfId="0" applyFont="1" applyBorder="1" applyAlignment="1">
      <alignment horizontal="center"/>
    </xf>
    <xf numFmtId="0" fontId="29" fillId="0" borderId="72" xfId="0" applyFont="1" applyBorder="1" applyAlignment="1">
      <alignment horizontal="center"/>
    </xf>
    <xf numFmtId="0" fontId="29" fillId="0" borderId="12" xfId="0" applyFont="1" applyBorder="1" applyAlignment="1">
      <alignment horizontal="left" wrapText="1"/>
    </xf>
    <xf numFmtId="0" fontId="29" fillId="0" borderId="13" xfId="0" applyFont="1" applyBorder="1" applyAlignment="1">
      <alignment horizontal="left" wrapText="1"/>
    </xf>
    <xf numFmtId="0" fontId="28" fillId="0" borderId="0" xfId="0" applyFont="1" applyAlignment="1">
      <alignment horizontal="left"/>
    </xf>
    <xf numFmtId="0" fontId="26" fillId="7" borderId="8" xfId="0" applyFont="1" applyFill="1" applyBorder="1"/>
    <xf numFmtId="0" fontId="27" fillId="0" borderId="9" xfId="0" applyFont="1" applyBorder="1" applyAlignment="1">
      <alignment horizontal="left"/>
    </xf>
    <xf numFmtId="0" fontId="26" fillId="0" borderId="9" xfId="0" applyFont="1" applyBorder="1"/>
    <xf numFmtId="0" fontId="26" fillId="0" borderId="10" xfId="0" applyFont="1" applyBorder="1"/>
    <xf numFmtId="0" fontId="27" fillId="0" borderId="12" xfId="0" applyFont="1" applyBorder="1" applyAlignment="1">
      <alignment horizontal="left" vertical="center"/>
    </xf>
    <xf numFmtId="0" fontId="26" fillId="0" borderId="0" xfId="0" applyFont="1" applyAlignment="1">
      <alignment horizontal="left" vertical="center"/>
    </xf>
    <xf numFmtId="0" fontId="26" fillId="0" borderId="7" xfId="0" applyFont="1" applyBorder="1" applyAlignment="1">
      <alignment horizontal="left" vertical="center"/>
    </xf>
    <xf numFmtId="0" fontId="26" fillId="0" borderId="12" xfId="0" applyFont="1" applyBorder="1" applyAlignment="1">
      <alignment horizontal="center" wrapText="1"/>
    </xf>
    <xf numFmtId="0" fontId="26" fillId="0" borderId="13" xfId="0" applyFont="1" applyBorder="1" applyAlignment="1">
      <alignment horizontal="center" wrapText="1"/>
    </xf>
    <xf numFmtId="0" fontId="26" fillId="0" borderId="0" xfId="0" applyFont="1" applyBorder="1" applyAlignment="1">
      <alignment horizontal="center" wrapText="1"/>
    </xf>
    <xf numFmtId="0" fontId="26" fillId="0" borderId="7" xfId="0" applyFont="1" applyBorder="1" applyAlignment="1">
      <alignment horizontal="center" wrapText="1"/>
    </xf>
    <xf numFmtId="0" fontId="27" fillId="0" borderId="0" xfId="0" applyFont="1" applyAlignment="1">
      <alignment horizontal="left" vertical="center"/>
    </xf>
    <xf numFmtId="0" fontId="27" fillId="0" borderId="12" xfId="0" applyFont="1" applyBorder="1" applyAlignment="1">
      <alignment horizontal="left" vertical="center" wrapText="1"/>
    </xf>
    <xf numFmtId="0" fontId="26" fillId="0" borderId="1" xfId="0" applyFont="1" applyBorder="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center" wrapText="1"/>
    </xf>
    <xf numFmtId="0" fontId="26" fillId="0" borderId="1" xfId="0" applyFont="1" applyBorder="1" applyAlignment="1">
      <alignment horizontal="left" vertical="center" wrapText="1"/>
    </xf>
    <xf numFmtId="0" fontId="26" fillId="0" borderId="0" xfId="0" applyFont="1" applyAlignment="1">
      <alignment horizontal="left" vertical="center"/>
    </xf>
    <xf numFmtId="0" fontId="26" fillId="2" borderId="4" xfId="0" applyFont="1" applyFill="1" applyBorder="1" applyAlignment="1">
      <alignment horizontal="left" vertical="center"/>
    </xf>
    <xf numFmtId="0" fontId="26" fillId="7" borderId="0" xfId="0" applyFont="1" applyFill="1" applyAlignment="1">
      <alignment horizontal="left" vertical="center"/>
    </xf>
    <xf numFmtId="0" fontId="27" fillId="0" borderId="0" xfId="0" applyFont="1" applyAlignment="1">
      <alignment horizontal="left" vertical="center" wrapText="1"/>
    </xf>
    <xf numFmtId="0" fontId="28" fillId="0" borderId="0" xfId="0" applyFont="1" applyAlignment="1">
      <alignment horizontal="left" vertical="center"/>
    </xf>
    <xf numFmtId="0" fontId="28" fillId="0" borderId="9" xfId="0" applyFont="1" applyBorder="1" applyAlignment="1">
      <alignment horizontal="left" vertical="center"/>
    </xf>
    <xf numFmtId="0" fontId="26" fillId="2" borderId="0" xfId="0" applyFont="1" applyFill="1" applyAlignment="1">
      <alignment horizontal="left" vertical="center"/>
    </xf>
    <xf numFmtId="0" fontId="30" fillId="0" borderId="0" xfId="4" applyFont="1" applyBorder="1" applyAlignment="1">
      <alignment horizontal="left" vertical="center"/>
    </xf>
  </cellXfs>
  <cellStyles count="5">
    <cellStyle name="Comma" xfId="1" builtinId="3"/>
    <cellStyle name="Hyperlink" xfId="4" builtinId="8"/>
    <cellStyle name="Normal" xfId="0" builtinId="0"/>
    <cellStyle name="Normal 2" xfId="3" xr:uid="{9B9D2B74-8ED5-4EB9-BAC3-2801025C8396}"/>
    <cellStyle name="Normal_Income page" xfId="2" xr:uid="{00000000-0005-0000-0000-000002000000}"/>
  </cellStyles>
  <dxfs count="0"/>
  <tableStyles count="0" defaultTableStyle="TableStyleMedium2" defaultPivotStyle="PivotStyleLight16"/>
  <colors>
    <mruColors>
      <color rgb="FF00AAA9"/>
      <color rgb="FF0092C1"/>
      <color rgb="FFD1D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meworkers.com.au/income/game-developer-employee/" TargetMode="External"/><Relationship Id="rId1" Type="http://schemas.openxmlformats.org/officeDocument/2006/relationships/hyperlink" Target="https://screenqueensland.com.au/app/uploads/2021/09/SQ-Terms-of-Trade-Effective-14-September-2021v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4BC05-01BC-4B1C-A9C1-59E25426AF70}">
  <dimension ref="B3:M85"/>
  <sheetViews>
    <sheetView tabSelected="1" topLeftCell="A52" zoomScale="85" zoomScaleNormal="85" workbookViewId="0">
      <selection activeCell="D43" sqref="D43:I43"/>
    </sheetView>
  </sheetViews>
  <sheetFormatPr defaultRowHeight="16.5" x14ac:dyDescent="0.25"/>
  <cols>
    <col min="1" max="1" width="9" style="222"/>
    <col min="2" max="2" width="3.75" style="222" customWidth="1"/>
    <col min="3" max="3" width="18" style="301" customWidth="1"/>
    <col min="4" max="4" width="9" style="222" customWidth="1"/>
    <col min="5" max="7" width="9" style="222"/>
    <col min="8" max="8" width="14.625" style="222" customWidth="1"/>
    <col min="9" max="9" width="25.375" style="222" customWidth="1"/>
    <col min="10" max="10" width="1.375" style="222" customWidth="1"/>
    <col min="11" max="12" width="9" style="222"/>
    <col min="13" max="13" width="2.125" style="222" customWidth="1"/>
    <col min="14" max="16384" width="9" style="222"/>
  </cols>
  <sheetData>
    <row r="3" spans="2:13" ht="17.25" thickBot="1" x14ac:dyDescent="0.3"/>
    <row r="4" spans="2:13" ht="17.25" thickBot="1" x14ac:dyDescent="0.3">
      <c r="B4" s="219" t="s">
        <v>0</v>
      </c>
      <c r="C4" s="220"/>
      <c r="D4" s="220"/>
      <c r="E4" s="220"/>
      <c r="F4" s="220"/>
      <c r="G4" s="220"/>
      <c r="H4" s="220"/>
      <c r="I4" s="221"/>
      <c r="J4" s="223"/>
      <c r="K4" s="223"/>
      <c r="L4" s="223"/>
    </row>
    <row r="5" spans="2:13" ht="15.75" customHeight="1" x14ac:dyDescent="0.25">
      <c r="B5" s="224" t="s">
        <v>1</v>
      </c>
      <c r="C5" s="302"/>
      <c r="D5" s="225"/>
      <c r="E5" s="225"/>
      <c r="F5" s="225"/>
      <c r="G5" s="225"/>
      <c r="H5" s="225"/>
      <c r="I5" s="226"/>
      <c r="J5" s="227" t="s">
        <v>2</v>
      </c>
      <c r="K5" s="228"/>
      <c r="L5" s="228"/>
      <c r="M5" s="229"/>
    </row>
    <row r="6" spans="2:13" ht="54" customHeight="1" thickBot="1" x14ac:dyDescent="0.3">
      <c r="B6" s="230"/>
      <c r="C6" s="231" t="s">
        <v>3</v>
      </c>
      <c r="D6" s="231"/>
      <c r="E6" s="231"/>
      <c r="F6" s="231"/>
      <c r="G6" s="231"/>
      <c r="H6" s="231"/>
      <c r="I6" s="232"/>
    </row>
    <row r="7" spans="2:13" x14ac:dyDescent="0.25">
      <c r="B7" s="224" t="s">
        <v>4</v>
      </c>
      <c r="C7" s="302"/>
      <c r="D7" s="225"/>
      <c r="E7" s="225"/>
      <c r="F7" s="225"/>
      <c r="G7" s="225"/>
      <c r="H7" s="225"/>
      <c r="I7" s="226"/>
    </row>
    <row r="8" spans="2:13" ht="16.5" hidden="1" customHeight="1" x14ac:dyDescent="0.25">
      <c r="B8" s="230"/>
      <c r="C8" s="303"/>
      <c r="D8" s="233"/>
      <c r="E8" s="233"/>
      <c r="F8" s="233"/>
      <c r="G8" s="233"/>
      <c r="H8" s="233"/>
      <c r="I8" s="234"/>
    </row>
    <row r="9" spans="2:13" ht="18" customHeight="1" x14ac:dyDescent="0.25">
      <c r="B9" s="230"/>
      <c r="C9" s="298" t="s">
        <v>5</v>
      </c>
      <c r="D9" s="235" t="s">
        <v>6</v>
      </c>
      <c r="E9" s="235"/>
      <c r="F9" s="235"/>
      <c r="G9" s="235"/>
      <c r="H9" s="235"/>
      <c r="I9" s="236"/>
    </row>
    <row r="10" spans="2:13" ht="33.75" customHeight="1" x14ac:dyDescent="0.25">
      <c r="B10" s="230"/>
      <c r="C10" s="304" t="s">
        <v>7</v>
      </c>
      <c r="D10" s="289" t="s">
        <v>8</v>
      </c>
      <c r="E10" s="289"/>
      <c r="F10" s="289"/>
      <c r="G10" s="289"/>
      <c r="H10" s="289"/>
      <c r="I10" s="297"/>
    </row>
    <row r="11" spans="2:13" ht="18" customHeight="1" x14ac:dyDescent="0.25">
      <c r="B11" s="230"/>
      <c r="C11" s="298" t="s">
        <v>9</v>
      </c>
      <c r="D11" s="235" t="s">
        <v>10</v>
      </c>
      <c r="E11" s="235"/>
      <c r="F11" s="235"/>
      <c r="G11" s="235"/>
      <c r="H11" s="235"/>
      <c r="I11" s="236"/>
    </row>
    <row r="12" spans="2:13" ht="18" customHeight="1" thickBot="1" x14ac:dyDescent="0.3">
      <c r="B12" s="230"/>
      <c r="C12" s="298" t="s">
        <v>11</v>
      </c>
      <c r="D12" s="235" t="s">
        <v>12</v>
      </c>
      <c r="E12" s="235"/>
      <c r="F12" s="235"/>
      <c r="G12" s="235"/>
      <c r="H12" s="235"/>
      <c r="I12" s="236"/>
    </row>
    <row r="13" spans="2:13" ht="6" hidden="1" customHeight="1" thickBot="1" x14ac:dyDescent="0.3">
      <c r="B13" s="230"/>
      <c r="C13" s="303"/>
      <c r="D13" s="233"/>
      <c r="E13" s="239"/>
      <c r="F13" s="239"/>
      <c r="G13" s="239"/>
      <c r="H13" s="239"/>
      <c r="I13" s="240"/>
    </row>
    <row r="14" spans="2:13" x14ac:dyDescent="0.25">
      <c r="B14" s="224" t="s">
        <v>13</v>
      </c>
      <c r="C14" s="302"/>
      <c r="D14" s="225"/>
      <c r="E14" s="225"/>
      <c r="F14" s="225"/>
      <c r="G14" s="225"/>
      <c r="H14" s="225"/>
      <c r="I14" s="226"/>
    </row>
    <row r="15" spans="2:13" ht="177" customHeight="1" x14ac:dyDescent="0.25">
      <c r="B15" s="230"/>
      <c r="C15" s="298" t="s">
        <v>14</v>
      </c>
      <c r="D15" s="299" t="s">
        <v>15</v>
      </c>
      <c r="E15" s="299"/>
      <c r="F15" s="299"/>
      <c r="G15" s="299"/>
      <c r="H15" s="299"/>
      <c r="I15" s="300"/>
    </row>
    <row r="16" spans="2:13" ht="7.5" customHeight="1" x14ac:dyDescent="0.25">
      <c r="B16" s="230"/>
      <c r="C16" s="241"/>
      <c r="D16" s="241"/>
      <c r="E16" s="241"/>
      <c r="F16" s="241"/>
      <c r="G16" s="241"/>
      <c r="H16" s="241"/>
      <c r="I16" s="242"/>
    </row>
    <row r="17" spans="2:9" ht="49.5" customHeight="1" x14ac:dyDescent="0.25">
      <c r="B17" s="230"/>
      <c r="C17" s="298" t="s">
        <v>16</v>
      </c>
      <c r="D17" s="237" t="s">
        <v>223</v>
      </c>
      <c r="E17" s="237"/>
      <c r="F17" s="237"/>
      <c r="G17" s="237"/>
      <c r="H17" s="237"/>
      <c r="I17" s="243"/>
    </row>
    <row r="18" spans="2:9" ht="7.5" customHeight="1" x14ac:dyDescent="0.25">
      <c r="B18" s="230"/>
      <c r="C18" s="241"/>
      <c r="D18" s="241"/>
      <c r="E18" s="241"/>
      <c r="F18" s="241"/>
      <c r="G18" s="241"/>
      <c r="H18" s="241"/>
      <c r="I18" s="242"/>
    </row>
    <row r="19" spans="2:9" ht="33.75" hidden="1" customHeight="1" x14ac:dyDescent="0.25">
      <c r="B19" s="230"/>
      <c r="C19" s="298"/>
      <c r="D19" s="237"/>
      <c r="E19" s="237"/>
      <c r="F19" s="237"/>
      <c r="G19" s="237"/>
      <c r="H19" s="237"/>
      <c r="I19" s="243"/>
    </row>
    <row r="20" spans="2:9" ht="6.75" hidden="1" customHeight="1" x14ac:dyDescent="0.25">
      <c r="B20" s="230"/>
      <c r="I20" s="244"/>
    </row>
    <row r="21" spans="2:9" ht="32.25" customHeight="1" x14ac:dyDescent="0.25">
      <c r="B21" s="230"/>
      <c r="C21" s="298" t="s">
        <v>17</v>
      </c>
      <c r="D21" s="237" t="s">
        <v>18</v>
      </c>
      <c r="E21" s="237"/>
      <c r="F21" s="237"/>
      <c r="G21" s="237"/>
      <c r="H21" s="237"/>
      <c r="I21" s="243"/>
    </row>
    <row r="22" spans="2:9" ht="6.75" customHeight="1" x14ac:dyDescent="0.25">
      <c r="B22" s="230"/>
      <c r="C22" s="245"/>
      <c r="D22" s="245"/>
      <c r="E22" s="245"/>
      <c r="F22" s="245"/>
      <c r="G22" s="245"/>
      <c r="H22" s="245"/>
      <c r="I22" s="246"/>
    </row>
    <row r="23" spans="2:9" ht="42" customHeight="1" x14ac:dyDescent="0.25">
      <c r="B23" s="230"/>
      <c r="C23" s="298" t="s">
        <v>19</v>
      </c>
      <c r="D23" s="237" t="s">
        <v>20</v>
      </c>
      <c r="E23" s="237"/>
      <c r="F23" s="237"/>
      <c r="G23" s="237"/>
      <c r="H23" s="237"/>
      <c r="I23" s="243"/>
    </row>
    <row r="24" spans="2:9" ht="6.75" customHeight="1" x14ac:dyDescent="0.25">
      <c r="B24" s="230"/>
      <c r="C24" s="245"/>
      <c r="D24" s="245"/>
      <c r="E24" s="245"/>
      <c r="F24" s="245"/>
      <c r="G24" s="245"/>
      <c r="H24" s="245"/>
      <c r="I24" s="246"/>
    </row>
    <row r="25" spans="2:9" ht="85.5" customHeight="1" x14ac:dyDescent="0.25">
      <c r="B25" s="230"/>
      <c r="C25" s="298" t="s">
        <v>21</v>
      </c>
      <c r="D25" s="237" t="s">
        <v>22</v>
      </c>
      <c r="E25" s="237"/>
      <c r="F25" s="237"/>
      <c r="G25" s="237"/>
      <c r="H25" s="237"/>
      <c r="I25" s="243"/>
    </row>
    <row r="26" spans="2:9" ht="6.75" customHeight="1" x14ac:dyDescent="0.25">
      <c r="B26" s="230"/>
      <c r="C26" s="245"/>
      <c r="D26" s="245"/>
      <c r="E26" s="245"/>
      <c r="F26" s="245"/>
      <c r="G26" s="245"/>
      <c r="H26" s="245"/>
      <c r="I26" s="246"/>
    </row>
    <row r="27" spans="2:9" ht="52.5" customHeight="1" x14ac:dyDescent="0.25">
      <c r="B27" s="230"/>
      <c r="C27" s="298" t="s">
        <v>23</v>
      </c>
      <c r="D27" s="237" t="s">
        <v>24</v>
      </c>
      <c r="E27" s="237"/>
      <c r="F27" s="237"/>
      <c r="G27" s="237"/>
      <c r="H27" s="237"/>
      <c r="I27" s="243"/>
    </row>
    <row r="28" spans="2:9" ht="6.75" customHeight="1" x14ac:dyDescent="0.25">
      <c r="B28" s="230"/>
      <c r="C28" s="245"/>
      <c r="D28" s="245"/>
      <c r="E28" s="245"/>
      <c r="F28" s="245"/>
      <c r="G28" s="245"/>
      <c r="H28" s="245"/>
      <c r="I28" s="246"/>
    </row>
    <row r="29" spans="2:9" ht="34.5" customHeight="1" x14ac:dyDescent="0.25">
      <c r="B29" s="230"/>
      <c r="C29" s="298" t="s">
        <v>25</v>
      </c>
      <c r="D29" s="237" t="s">
        <v>26</v>
      </c>
      <c r="E29" s="237"/>
      <c r="F29" s="237"/>
      <c r="G29" s="237"/>
      <c r="H29" s="237"/>
      <c r="I29" s="243"/>
    </row>
    <row r="30" spans="2:9" ht="6.75" customHeight="1" x14ac:dyDescent="0.25">
      <c r="B30" s="230"/>
      <c r="C30" s="245"/>
      <c r="D30" s="245"/>
      <c r="E30" s="245"/>
      <c r="F30" s="245"/>
      <c r="G30" s="245"/>
      <c r="H30" s="245"/>
      <c r="I30" s="246"/>
    </row>
    <row r="31" spans="2:9" ht="36" customHeight="1" x14ac:dyDescent="0.25">
      <c r="B31" s="230"/>
      <c r="C31" s="298" t="s">
        <v>27</v>
      </c>
      <c r="D31" s="237" t="s">
        <v>28</v>
      </c>
      <c r="E31" s="237"/>
      <c r="F31" s="237"/>
      <c r="G31" s="237"/>
      <c r="H31" s="237"/>
      <c r="I31" s="243"/>
    </row>
    <row r="32" spans="2:9" ht="6.75" customHeight="1" x14ac:dyDescent="0.25">
      <c r="B32" s="230"/>
      <c r="C32" s="249"/>
      <c r="D32" s="249"/>
      <c r="E32" s="249"/>
      <c r="F32" s="249"/>
      <c r="G32" s="249"/>
      <c r="H32" s="249"/>
      <c r="I32" s="250"/>
    </row>
    <row r="33" spans="2:13" ht="33.75" customHeight="1" x14ac:dyDescent="0.25">
      <c r="B33" s="230"/>
      <c r="C33" s="298" t="s">
        <v>29</v>
      </c>
      <c r="D33" s="237" t="s">
        <v>30</v>
      </c>
      <c r="E33" s="237"/>
      <c r="F33" s="237"/>
      <c r="G33" s="237"/>
      <c r="H33" s="237"/>
      <c r="I33" s="243"/>
    </row>
    <row r="34" spans="2:13" ht="6.75" customHeight="1" x14ac:dyDescent="0.25">
      <c r="B34" s="230"/>
      <c r="C34" s="245"/>
      <c r="D34" s="245"/>
      <c r="E34" s="245"/>
      <c r="F34" s="245"/>
      <c r="G34" s="245"/>
      <c r="H34" s="245"/>
      <c r="I34" s="246"/>
    </row>
    <row r="35" spans="2:13" x14ac:dyDescent="0.25">
      <c r="B35" s="230"/>
      <c r="C35" s="298" t="s">
        <v>31</v>
      </c>
      <c r="D35" s="247" t="s">
        <v>32</v>
      </c>
      <c r="E35" s="247"/>
      <c r="F35" s="247"/>
      <c r="G35" s="247"/>
      <c r="H35" s="247"/>
      <c r="I35" s="248"/>
    </row>
    <row r="36" spans="2:13" ht="6.75" customHeight="1" x14ac:dyDescent="0.25">
      <c r="B36" s="230"/>
      <c r="C36" s="245"/>
      <c r="D36" s="245"/>
      <c r="E36" s="245"/>
      <c r="F36" s="245"/>
      <c r="G36" s="245"/>
      <c r="H36" s="245"/>
      <c r="I36" s="246"/>
    </row>
    <row r="37" spans="2:13" ht="55.5" customHeight="1" x14ac:dyDescent="0.25">
      <c r="B37" s="230"/>
      <c r="C37" s="298" t="s">
        <v>33</v>
      </c>
      <c r="D37" s="237" t="s">
        <v>34</v>
      </c>
      <c r="E37" s="237"/>
      <c r="F37" s="237"/>
      <c r="G37" s="237"/>
      <c r="H37" s="237"/>
      <c r="I37" s="243"/>
    </row>
    <row r="38" spans="2:13" ht="6.75" customHeight="1" thickBot="1" x14ac:dyDescent="0.3">
      <c r="B38" s="230"/>
      <c r="C38" s="251"/>
      <c r="D38" s="251"/>
      <c r="E38" s="251"/>
      <c r="F38" s="251"/>
      <c r="G38" s="251"/>
      <c r="H38" s="251"/>
      <c r="I38" s="252"/>
    </row>
    <row r="39" spans="2:13" ht="15.75" customHeight="1" x14ac:dyDescent="0.25">
      <c r="B39" s="224" t="s">
        <v>35</v>
      </c>
      <c r="C39" s="302"/>
      <c r="D39" s="225"/>
      <c r="E39" s="225"/>
      <c r="F39" s="225"/>
      <c r="G39" s="225"/>
      <c r="H39" s="225"/>
      <c r="I39" s="226"/>
      <c r="J39" s="227" t="s">
        <v>36</v>
      </c>
      <c r="K39" s="228"/>
      <c r="L39" s="228"/>
      <c r="M39" s="229"/>
    </row>
    <row r="40" spans="2:13" ht="18.75" customHeight="1" x14ac:dyDescent="0.25">
      <c r="B40" s="230"/>
      <c r="C40" s="298" t="s">
        <v>37</v>
      </c>
      <c r="D40" s="235" t="s">
        <v>38</v>
      </c>
      <c r="E40" s="235"/>
      <c r="F40" s="235"/>
      <c r="G40" s="235"/>
      <c r="H40" s="235"/>
      <c r="I40" s="236"/>
    </row>
    <row r="41" spans="2:13" ht="18.75" customHeight="1" x14ac:dyDescent="0.25">
      <c r="B41" s="230"/>
      <c r="C41" s="298" t="s">
        <v>39</v>
      </c>
      <c r="D41" s="235" t="s">
        <v>40</v>
      </c>
      <c r="E41" s="235"/>
      <c r="F41" s="235"/>
      <c r="G41" s="235"/>
      <c r="H41" s="235"/>
      <c r="I41" s="236"/>
    </row>
    <row r="42" spans="2:13" ht="18.75" customHeight="1" x14ac:dyDescent="0.25">
      <c r="B42" s="230"/>
      <c r="C42" s="298" t="s">
        <v>41</v>
      </c>
      <c r="D42" s="247" t="s">
        <v>42</v>
      </c>
      <c r="E42" s="247"/>
      <c r="F42" s="247"/>
      <c r="G42" s="247"/>
      <c r="H42" s="247"/>
      <c r="I42" s="253"/>
    </row>
    <row r="43" spans="2:13" ht="56.25" customHeight="1" x14ac:dyDescent="0.25">
      <c r="B43" s="230"/>
      <c r="C43" s="304" t="s">
        <v>43</v>
      </c>
      <c r="D43" s="237" t="s">
        <v>224</v>
      </c>
      <c r="E43" s="237"/>
      <c r="F43" s="237"/>
      <c r="G43" s="237"/>
      <c r="H43" s="237"/>
      <c r="I43" s="238"/>
    </row>
    <row r="44" spans="2:13" ht="18.75" customHeight="1" x14ac:dyDescent="0.25">
      <c r="B44" s="230"/>
      <c r="C44" s="298" t="s">
        <v>44</v>
      </c>
      <c r="D44" s="235" t="s">
        <v>45</v>
      </c>
      <c r="E44" s="235"/>
      <c r="F44" s="235"/>
      <c r="G44" s="235"/>
      <c r="H44" s="235"/>
      <c r="I44" s="236"/>
    </row>
    <row r="45" spans="2:13" ht="18.75" customHeight="1" x14ac:dyDescent="0.25">
      <c r="B45" s="230"/>
      <c r="C45" s="298" t="s">
        <v>46</v>
      </c>
      <c r="D45" s="235" t="s">
        <v>47</v>
      </c>
      <c r="E45" s="235"/>
      <c r="F45" s="235"/>
      <c r="G45" s="235"/>
      <c r="H45" s="235"/>
      <c r="I45" s="236"/>
    </row>
    <row r="46" spans="2:13" ht="22.5" customHeight="1" x14ac:dyDescent="0.25">
      <c r="B46" s="230"/>
      <c r="C46" s="298" t="s">
        <v>48</v>
      </c>
      <c r="D46" s="289" t="s">
        <v>237</v>
      </c>
      <c r="E46" s="289"/>
      <c r="F46" s="289"/>
      <c r="G46" s="289"/>
      <c r="H46" s="289"/>
      <c r="I46" s="290"/>
    </row>
    <row r="47" spans="2:13" ht="36" customHeight="1" x14ac:dyDescent="0.25">
      <c r="B47" s="230"/>
      <c r="C47" s="304" t="s">
        <v>49</v>
      </c>
      <c r="D47" s="289" t="s">
        <v>236</v>
      </c>
      <c r="E47" s="289"/>
      <c r="F47" s="289"/>
      <c r="G47" s="289"/>
      <c r="H47" s="289"/>
      <c r="I47" s="297"/>
    </row>
    <row r="48" spans="2:13" ht="18.75" customHeight="1" x14ac:dyDescent="0.25">
      <c r="B48" s="230"/>
      <c r="C48" s="305" t="s">
        <v>225</v>
      </c>
      <c r="D48" s="235" t="s">
        <v>238</v>
      </c>
      <c r="E48" s="235"/>
      <c r="F48" s="235"/>
      <c r="G48" s="235"/>
      <c r="H48" s="235"/>
      <c r="I48" s="254"/>
    </row>
    <row r="49" spans="2:13" ht="18.75" customHeight="1" x14ac:dyDescent="0.25">
      <c r="B49" s="230"/>
      <c r="C49" s="305" t="s">
        <v>51</v>
      </c>
      <c r="D49" s="235" t="s">
        <v>239</v>
      </c>
      <c r="E49" s="235"/>
      <c r="F49" s="235"/>
      <c r="G49" s="235"/>
      <c r="H49" s="235"/>
      <c r="I49" s="254"/>
    </row>
    <row r="50" spans="2:13" ht="20.25" customHeight="1" thickBot="1" x14ac:dyDescent="0.3">
      <c r="B50" s="230"/>
      <c r="C50" s="306" t="s">
        <v>52</v>
      </c>
      <c r="D50" s="255" t="s">
        <v>240</v>
      </c>
      <c r="E50" s="255"/>
      <c r="F50" s="255"/>
      <c r="G50" s="255"/>
      <c r="H50" s="255"/>
      <c r="I50" s="256"/>
    </row>
    <row r="51" spans="2:13" ht="15.75" customHeight="1" x14ac:dyDescent="0.25">
      <c r="B51" s="224" t="s">
        <v>53</v>
      </c>
      <c r="C51" s="307"/>
      <c r="D51" s="257"/>
      <c r="E51" s="257"/>
      <c r="F51" s="257"/>
      <c r="G51" s="257"/>
      <c r="H51" s="257"/>
      <c r="I51" s="258"/>
      <c r="J51" s="227" t="s">
        <v>7</v>
      </c>
      <c r="K51" s="228"/>
      <c r="L51" s="228"/>
      <c r="M51" s="229"/>
    </row>
    <row r="52" spans="2:13" ht="138" customHeight="1" x14ac:dyDescent="0.25">
      <c r="B52" s="230"/>
      <c r="C52" s="237" t="s">
        <v>54</v>
      </c>
      <c r="D52" s="237"/>
      <c r="E52" s="237"/>
      <c r="F52" s="237"/>
      <c r="G52" s="237"/>
      <c r="H52" s="237"/>
      <c r="I52" s="238"/>
    </row>
    <row r="53" spans="2:13" ht="16.5" customHeight="1" x14ac:dyDescent="0.25">
      <c r="B53" s="230"/>
      <c r="C53" s="259" t="s">
        <v>55</v>
      </c>
      <c r="D53" s="259"/>
      <c r="E53" s="259"/>
      <c r="F53" s="259"/>
      <c r="G53" s="259"/>
      <c r="H53" s="259"/>
      <c r="I53" s="260"/>
    </row>
    <row r="54" spans="2:13" ht="71.25" customHeight="1" x14ac:dyDescent="0.25">
      <c r="B54" s="230"/>
      <c r="C54" s="261" t="s">
        <v>56</v>
      </c>
      <c r="D54" s="261"/>
      <c r="E54" s="261"/>
      <c r="F54" s="261"/>
      <c r="G54" s="261"/>
      <c r="H54" s="261"/>
      <c r="I54" s="262"/>
    </row>
    <row r="55" spans="2:13" ht="16.5" customHeight="1" x14ac:dyDescent="0.25">
      <c r="B55" s="230"/>
      <c r="C55" s="241"/>
      <c r="D55" s="241"/>
      <c r="E55" s="241"/>
      <c r="F55" s="241"/>
      <c r="G55" s="241"/>
      <c r="H55" s="241"/>
      <c r="I55" s="242"/>
    </row>
    <row r="56" spans="2:13" x14ac:dyDescent="0.25">
      <c r="B56" s="230"/>
      <c r="C56" s="263" t="s">
        <v>57</v>
      </c>
      <c r="D56" s="263"/>
      <c r="E56" s="263"/>
      <c r="F56" s="263"/>
      <c r="G56" s="263"/>
      <c r="H56" s="263"/>
      <c r="I56" s="264"/>
    </row>
    <row r="57" spans="2:13" ht="17.25" thickBot="1" x14ac:dyDescent="0.3">
      <c r="B57" s="230"/>
      <c r="C57" s="308" t="s">
        <v>58</v>
      </c>
      <c r="I57" s="265"/>
    </row>
    <row r="58" spans="2:13" ht="15.75" customHeight="1" x14ac:dyDescent="0.25">
      <c r="B58" s="224" t="s">
        <v>59</v>
      </c>
      <c r="C58" s="302"/>
      <c r="D58" s="225"/>
      <c r="E58" s="225"/>
      <c r="F58" s="225"/>
      <c r="G58" s="225"/>
      <c r="H58" s="225"/>
      <c r="I58" s="226"/>
      <c r="J58" s="227" t="s">
        <v>60</v>
      </c>
      <c r="K58" s="228"/>
      <c r="L58" s="228"/>
      <c r="M58" s="229"/>
    </row>
    <row r="59" spans="2:13" ht="20.25" customHeight="1" x14ac:dyDescent="0.25">
      <c r="B59" s="230"/>
      <c r="C59" s="247" t="s">
        <v>61</v>
      </c>
      <c r="D59" s="247"/>
      <c r="E59" s="247"/>
      <c r="F59" s="247"/>
      <c r="G59" s="247"/>
      <c r="H59" s="247"/>
      <c r="I59" s="253"/>
    </row>
    <row r="60" spans="2:13" ht="20.25" customHeight="1" x14ac:dyDescent="0.25">
      <c r="B60" s="230"/>
      <c r="C60" s="259" t="s">
        <v>62</v>
      </c>
      <c r="D60" s="259"/>
      <c r="E60" s="235" t="s">
        <v>63</v>
      </c>
      <c r="F60" s="235"/>
      <c r="G60" s="235"/>
      <c r="H60" s="235"/>
      <c r="I60" s="236"/>
    </row>
    <row r="61" spans="2:13" ht="48.75" customHeight="1" x14ac:dyDescent="0.25">
      <c r="B61" s="230"/>
      <c r="C61" s="266" t="s">
        <v>64</v>
      </c>
      <c r="D61" s="266"/>
      <c r="E61" s="237" t="s">
        <v>65</v>
      </c>
      <c r="F61" s="237"/>
      <c r="G61" s="237"/>
      <c r="H61" s="237"/>
      <c r="I61" s="238"/>
    </row>
    <row r="62" spans="2:13" ht="35.25" hidden="1" customHeight="1" x14ac:dyDescent="0.25">
      <c r="B62" s="230"/>
      <c r="C62" s="259"/>
      <c r="D62" s="259"/>
      <c r="I62" s="244"/>
    </row>
    <row r="63" spans="2:13" ht="39" customHeight="1" x14ac:dyDescent="0.25">
      <c r="B63" s="230"/>
      <c r="C63" s="298" t="s">
        <v>66</v>
      </c>
      <c r="E63" s="237" t="s">
        <v>227</v>
      </c>
      <c r="F63" s="237"/>
      <c r="G63" s="237"/>
      <c r="H63" s="237"/>
      <c r="I63" s="243"/>
    </row>
    <row r="64" spans="2:13" ht="35.25" customHeight="1" x14ac:dyDescent="0.25">
      <c r="B64" s="230"/>
      <c r="C64" s="267" t="s">
        <v>228</v>
      </c>
      <c r="D64" s="267"/>
      <c r="E64" s="237" t="s">
        <v>229</v>
      </c>
      <c r="F64" s="237"/>
      <c r="G64" s="237"/>
      <c r="H64" s="237"/>
      <c r="I64" s="243"/>
    </row>
    <row r="65" spans="2:9" ht="36.75" customHeight="1" x14ac:dyDescent="0.25">
      <c r="B65" s="230"/>
      <c r="C65" s="267" t="s">
        <v>67</v>
      </c>
      <c r="D65" s="267"/>
      <c r="E65" s="237" t="s">
        <v>68</v>
      </c>
      <c r="F65" s="237"/>
      <c r="G65" s="237"/>
      <c r="H65" s="237"/>
      <c r="I65" s="243"/>
    </row>
    <row r="66" spans="2:9" ht="34.5" customHeight="1" x14ac:dyDescent="0.25">
      <c r="B66" s="268"/>
      <c r="C66" s="267" t="s">
        <v>69</v>
      </c>
      <c r="D66" s="267"/>
      <c r="E66" s="237" t="s">
        <v>70</v>
      </c>
      <c r="F66" s="237"/>
      <c r="G66" s="237"/>
      <c r="H66" s="237"/>
      <c r="I66" s="243"/>
    </row>
    <row r="67" spans="2:9" ht="35.25" customHeight="1" x14ac:dyDescent="0.25">
      <c r="B67" s="268"/>
      <c r="C67" s="269" t="s">
        <v>231</v>
      </c>
      <c r="D67" s="269"/>
      <c r="E67" s="231" t="s">
        <v>230</v>
      </c>
      <c r="F67" s="231"/>
      <c r="G67" s="231"/>
      <c r="H67" s="231"/>
      <c r="I67" s="270"/>
    </row>
    <row r="68" spans="2:9" ht="33.75" customHeight="1" x14ac:dyDescent="0.25">
      <c r="B68" s="268"/>
      <c r="C68" s="271" t="s">
        <v>71</v>
      </c>
      <c r="D68" s="271"/>
      <c r="E68" s="231" t="s">
        <v>72</v>
      </c>
      <c r="F68" s="231"/>
      <c r="G68" s="231"/>
      <c r="H68" s="231"/>
      <c r="I68" s="270"/>
    </row>
    <row r="69" spans="2:9" x14ac:dyDescent="0.25">
      <c r="B69" s="268"/>
      <c r="C69" s="266" t="s">
        <v>46</v>
      </c>
      <c r="D69" s="266"/>
      <c r="E69" s="247" t="s">
        <v>73</v>
      </c>
      <c r="F69" s="247"/>
      <c r="G69" s="247"/>
      <c r="H69" s="247"/>
      <c r="I69" s="253"/>
    </row>
    <row r="70" spans="2:9" x14ac:dyDescent="0.25">
      <c r="B70" s="268"/>
      <c r="C70" s="272"/>
      <c r="D70" s="272"/>
      <c r="E70" s="272"/>
      <c r="F70" s="272"/>
      <c r="G70" s="272"/>
      <c r="H70" s="272"/>
      <c r="I70" s="273"/>
    </row>
    <row r="71" spans="2:9" ht="17.25" customHeight="1" x14ac:dyDescent="0.25">
      <c r="B71" s="274"/>
      <c r="C71" s="275" t="s">
        <v>221</v>
      </c>
      <c r="D71" s="275"/>
      <c r="E71" s="275"/>
      <c r="F71" s="275"/>
      <c r="G71" s="275"/>
      <c r="H71" s="275"/>
      <c r="I71" s="276"/>
    </row>
    <row r="72" spans="2:9" ht="19.5" customHeight="1" x14ac:dyDescent="0.25">
      <c r="B72" s="268"/>
      <c r="C72" s="245" t="s">
        <v>232</v>
      </c>
      <c r="D72" s="245"/>
      <c r="E72" s="245"/>
      <c r="F72" s="245"/>
      <c r="G72" s="245"/>
      <c r="H72" s="245"/>
      <c r="I72" s="246"/>
    </row>
    <row r="73" spans="2:9" x14ac:dyDescent="0.25">
      <c r="B73" s="268"/>
      <c r="C73" s="259" t="s">
        <v>74</v>
      </c>
      <c r="D73" s="259"/>
      <c r="E73" s="235" t="s">
        <v>75</v>
      </c>
      <c r="F73" s="235"/>
      <c r="G73" s="235"/>
      <c r="H73" s="235"/>
      <c r="I73" s="254"/>
    </row>
    <row r="74" spans="2:9" ht="33.75" customHeight="1" x14ac:dyDescent="0.25">
      <c r="B74" s="268"/>
      <c r="C74" s="267" t="s">
        <v>76</v>
      </c>
      <c r="D74" s="267"/>
      <c r="E74" s="237" t="s">
        <v>77</v>
      </c>
      <c r="F74" s="237"/>
      <c r="G74" s="237"/>
      <c r="H74" s="237"/>
      <c r="I74" s="243"/>
    </row>
    <row r="75" spans="2:9" ht="51.75" customHeight="1" x14ac:dyDescent="0.25">
      <c r="B75" s="268"/>
      <c r="C75" s="267" t="s">
        <v>78</v>
      </c>
      <c r="D75" s="267"/>
      <c r="E75" s="237" t="s">
        <v>79</v>
      </c>
      <c r="F75" s="237"/>
      <c r="G75" s="237"/>
      <c r="H75" s="237"/>
      <c r="I75" s="243"/>
    </row>
    <row r="76" spans="2:9" ht="15" customHeight="1" x14ac:dyDescent="0.25">
      <c r="B76" s="268"/>
      <c r="C76" s="277"/>
      <c r="D76" s="277"/>
      <c r="E76" s="277"/>
      <c r="F76" s="277"/>
      <c r="G76" s="277"/>
      <c r="H76" s="277"/>
      <c r="I76" s="278"/>
    </row>
    <row r="77" spans="2:9" ht="16.5" customHeight="1" x14ac:dyDescent="0.25">
      <c r="B77" s="274"/>
      <c r="C77" s="296" t="s">
        <v>222</v>
      </c>
      <c r="D77" s="296"/>
      <c r="E77" s="291"/>
      <c r="F77" s="291"/>
      <c r="G77" s="291"/>
      <c r="H77" s="291"/>
      <c r="I77" s="292"/>
    </row>
    <row r="78" spans="2:9" x14ac:dyDescent="0.25">
      <c r="B78" s="268"/>
      <c r="C78" s="293" t="s">
        <v>233</v>
      </c>
      <c r="D78" s="293"/>
      <c r="E78" s="293"/>
      <c r="F78" s="293"/>
      <c r="G78" s="293"/>
      <c r="H78" s="293"/>
      <c r="I78" s="294"/>
    </row>
    <row r="79" spans="2:9" x14ac:dyDescent="0.25">
      <c r="B79" s="268"/>
      <c r="C79" s="295" t="s">
        <v>80</v>
      </c>
      <c r="D79" s="295"/>
      <c r="E79" s="247" t="s">
        <v>81</v>
      </c>
      <c r="F79" s="247"/>
      <c r="G79" s="247"/>
      <c r="H79" s="247"/>
      <c r="I79" s="248"/>
    </row>
    <row r="80" spans="2:9" ht="49.5" customHeight="1" x14ac:dyDescent="0.25">
      <c r="B80" s="268"/>
      <c r="C80" s="267" t="s">
        <v>82</v>
      </c>
      <c r="D80" s="267"/>
      <c r="E80" s="247" t="s">
        <v>83</v>
      </c>
      <c r="F80" s="247"/>
      <c r="G80" s="247"/>
      <c r="H80" s="247"/>
      <c r="I80" s="248"/>
    </row>
    <row r="81" spans="2:9" x14ac:dyDescent="0.25">
      <c r="B81" s="268"/>
      <c r="C81" s="279"/>
      <c r="D81" s="279"/>
      <c r="E81" s="279"/>
      <c r="F81" s="279"/>
      <c r="G81" s="279"/>
      <c r="H81" s="279"/>
      <c r="I81" s="280"/>
    </row>
    <row r="82" spans="2:9" ht="36.75" customHeight="1" x14ac:dyDescent="0.25">
      <c r="B82" s="274"/>
      <c r="C82" s="288" t="s">
        <v>84</v>
      </c>
      <c r="D82" s="281" t="s">
        <v>235</v>
      </c>
      <c r="E82" s="281"/>
      <c r="F82" s="281"/>
      <c r="G82" s="281"/>
      <c r="H82" s="281"/>
      <c r="I82" s="282"/>
    </row>
    <row r="83" spans="2:9" x14ac:dyDescent="0.25">
      <c r="B83" s="268"/>
      <c r="C83" s="259" t="s">
        <v>85</v>
      </c>
      <c r="D83" s="259"/>
      <c r="E83" s="235" t="s">
        <v>86</v>
      </c>
      <c r="F83" s="235"/>
      <c r="G83" s="235"/>
      <c r="H83" s="235"/>
      <c r="I83" s="254"/>
    </row>
    <row r="84" spans="2:9" x14ac:dyDescent="0.25">
      <c r="B84" s="268"/>
      <c r="C84" s="283" t="s">
        <v>87</v>
      </c>
      <c r="D84" s="235"/>
      <c r="E84" s="247" t="s">
        <v>88</v>
      </c>
      <c r="F84" s="247"/>
      <c r="G84" s="247"/>
      <c r="H84" s="247"/>
      <c r="I84" s="248"/>
    </row>
    <row r="85" spans="2:9" x14ac:dyDescent="0.25">
      <c r="B85" s="284"/>
      <c r="C85" s="285" t="s">
        <v>89</v>
      </c>
      <c r="D85" s="285"/>
      <c r="E85" s="286" t="s">
        <v>90</v>
      </c>
      <c r="F85" s="286"/>
      <c r="G85" s="286"/>
      <c r="H85" s="286"/>
      <c r="I85" s="287"/>
    </row>
  </sheetData>
  <sheetProtection sheet="1" objects="1" scenarios="1"/>
  <mergeCells count="92">
    <mergeCell ref="C77:D77"/>
    <mergeCell ref="C79:D79"/>
    <mergeCell ref="C78:I78"/>
    <mergeCell ref="C84:D84"/>
    <mergeCell ref="E84:I84"/>
    <mergeCell ref="C85:D85"/>
    <mergeCell ref="D17:I17"/>
    <mergeCell ref="E73:I73"/>
    <mergeCell ref="E79:I79"/>
    <mergeCell ref="C80:D80"/>
    <mergeCell ref="E80:I80"/>
    <mergeCell ref="C83:D83"/>
    <mergeCell ref="E83:I83"/>
    <mergeCell ref="C74:D74"/>
    <mergeCell ref="E74:I74"/>
    <mergeCell ref="E75:I75"/>
    <mergeCell ref="C75:D75"/>
    <mergeCell ref="C73:D73"/>
    <mergeCell ref="C54:I54"/>
    <mergeCell ref="B4:I4"/>
    <mergeCell ref="C6:I6"/>
    <mergeCell ref="D19:I19"/>
    <mergeCell ref="D45:I45"/>
    <mergeCell ref="D21:I21"/>
    <mergeCell ref="D25:I25"/>
    <mergeCell ref="D27:I27"/>
    <mergeCell ref="D29:I29"/>
    <mergeCell ref="D31:I31"/>
    <mergeCell ref="D15:I15"/>
    <mergeCell ref="D33:I33"/>
    <mergeCell ref="D35:I35"/>
    <mergeCell ref="D37:I37"/>
    <mergeCell ref="D44:I44"/>
    <mergeCell ref="D43:I43"/>
    <mergeCell ref="D82:I82"/>
    <mergeCell ref="C59:I59"/>
    <mergeCell ref="E61:I61"/>
    <mergeCell ref="C60:D60"/>
    <mergeCell ref="C61:D61"/>
    <mergeCell ref="E64:I64"/>
    <mergeCell ref="C62:D62"/>
    <mergeCell ref="E63:I63"/>
    <mergeCell ref="E65:I65"/>
    <mergeCell ref="C64:D64"/>
    <mergeCell ref="C65:D65"/>
    <mergeCell ref="C66:D66"/>
    <mergeCell ref="C69:D69"/>
    <mergeCell ref="E66:I66"/>
    <mergeCell ref="C67:D67"/>
    <mergeCell ref="E67:I67"/>
    <mergeCell ref="J5:M5"/>
    <mergeCell ref="J39:M39"/>
    <mergeCell ref="J51:M51"/>
    <mergeCell ref="J58:M58"/>
    <mergeCell ref="D41:I41"/>
    <mergeCell ref="D40:I40"/>
    <mergeCell ref="D10:I10"/>
    <mergeCell ref="D12:I12"/>
    <mergeCell ref="D11:I11"/>
    <mergeCell ref="D9:I9"/>
    <mergeCell ref="D23:I23"/>
    <mergeCell ref="D49:I49"/>
    <mergeCell ref="D50:I50"/>
    <mergeCell ref="C56:I56"/>
    <mergeCell ref="C55:I55"/>
    <mergeCell ref="D46:I46"/>
    <mergeCell ref="C53:I53"/>
    <mergeCell ref="C16:I16"/>
    <mergeCell ref="C18:I18"/>
    <mergeCell ref="C22:I22"/>
    <mergeCell ref="C24:I24"/>
    <mergeCell ref="C26:I26"/>
    <mergeCell ref="C30:I30"/>
    <mergeCell ref="C28:I28"/>
    <mergeCell ref="C32:I32"/>
    <mergeCell ref="C34:I34"/>
    <mergeCell ref="C38:I38"/>
    <mergeCell ref="C36:I36"/>
    <mergeCell ref="D47:I47"/>
    <mergeCell ref="D48:I48"/>
    <mergeCell ref="C52:I52"/>
    <mergeCell ref="D42:I42"/>
    <mergeCell ref="C76:I76"/>
    <mergeCell ref="E77:I77"/>
    <mergeCell ref="C81:I81"/>
    <mergeCell ref="E60:I60"/>
    <mergeCell ref="C70:I70"/>
    <mergeCell ref="C71:I71"/>
    <mergeCell ref="C72:I72"/>
    <mergeCell ref="C68:D68"/>
    <mergeCell ref="E68:I68"/>
    <mergeCell ref="E69:I69"/>
  </mergeCells>
  <hyperlinks>
    <hyperlink ref="C56" r:id="rId1" xr:uid="{AA4A96BE-F689-4621-9871-9478914D65C2}"/>
    <hyperlink ref="C57" r:id="rId2" xr:uid="{ED4B8F0A-D158-4460-8340-330DBD268CA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36D7-C51D-40E1-9CF8-53F6064DB88F}">
  <dimension ref="B2:F18"/>
  <sheetViews>
    <sheetView workbookViewId="0">
      <selection activeCell="E7" sqref="E7:E9"/>
    </sheetView>
  </sheetViews>
  <sheetFormatPr defaultRowHeight="14.25" x14ac:dyDescent="0.2"/>
  <cols>
    <col min="1" max="1" width="3.75" style="4" customWidth="1"/>
    <col min="2" max="2" width="16.25" style="4" customWidth="1"/>
    <col min="3" max="4" width="9" style="4"/>
    <col min="5" max="5" width="24.125" style="4" customWidth="1"/>
    <col min="6" max="6" width="1.5" style="4" customWidth="1"/>
    <col min="7" max="16384" width="9" style="4"/>
  </cols>
  <sheetData>
    <row r="2" spans="2:6" ht="15" x14ac:dyDescent="0.25">
      <c r="B2" s="134" t="s">
        <v>91</v>
      </c>
      <c r="C2" s="135"/>
      <c r="D2" s="135"/>
      <c r="E2" s="135"/>
      <c r="F2" s="136"/>
    </row>
    <row r="3" spans="2:6" ht="136.5" customHeight="1" x14ac:dyDescent="0.2">
      <c r="B3" s="212" t="s">
        <v>92</v>
      </c>
      <c r="C3" s="213"/>
      <c r="D3" s="213"/>
      <c r="E3" s="213"/>
      <c r="F3" s="214"/>
    </row>
    <row r="4" spans="2:6" ht="89.25" customHeight="1" x14ac:dyDescent="0.2">
      <c r="B4" s="215" t="s">
        <v>234</v>
      </c>
      <c r="C4" s="213"/>
      <c r="D4" s="213"/>
      <c r="E4" s="213"/>
      <c r="F4" s="214"/>
    </row>
    <row r="5" spans="2:6" ht="15.75" customHeight="1" x14ac:dyDescent="0.25">
      <c r="B5" s="216" t="s">
        <v>93</v>
      </c>
      <c r="C5" s="217"/>
      <c r="D5" s="217"/>
      <c r="E5" s="217"/>
      <c r="F5" s="218"/>
    </row>
    <row r="6" spans="2:6" x14ac:dyDescent="0.2">
      <c r="B6" s="130" t="s">
        <v>94</v>
      </c>
      <c r="C6" s="131"/>
      <c r="D6" s="131"/>
      <c r="E6" s="129"/>
      <c r="F6" s="133"/>
    </row>
    <row r="7" spans="2:6" ht="15" x14ac:dyDescent="0.25">
      <c r="B7" s="130"/>
      <c r="C7" s="132"/>
      <c r="D7" s="132" t="s">
        <v>95</v>
      </c>
      <c r="E7" s="8">
        <v>30</v>
      </c>
      <c r="F7" s="133"/>
    </row>
    <row r="8" spans="2:6" ht="15" x14ac:dyDescent="0.25">
      <c r="B8" s="144"/>
      <c r="C8" s="132"/>
      <c r="D8" s="132" t="s">
        <v>96</v>
      </c>
      <c r="E8" s="9">
        <v>10</v>
      </c>
      <c r="F8" s="133"/>
    </row>
    <row r="9" spans="2:6" ht="15" x14ac:dyDescent="0.25">
      <c r="B9" s="144"/>
      <c r="C9" s="132"/>
      <c r="D9" s="132" t="s">
        <v>97</v>
      </c>
      <c r="E9" s="10">
        <v>51</v>
      </c>
      <c r="F9" s="133"/>
    </row>
    <row r="10" spans="2:6" ht="15" x14ac:dyDescent="0.25">
      <c r="B10" s="130"/>
      <c r="C10" s="131"/>
      <c r="D10" s="132" t="s">
        <v>98</v>
      </c>
      <c r="E10" s="11">
        <v>6000</v>
      </c>
      <c r="F10" s="133"/>
    </row>
    <row r="11" spans="2:6" x14ac:dyDescent="0.2">
      <c r="B11" s="130"/>
      <c r="C11" s="131"/>
      <c r="D11" s="131"/>
      <c r="E11" s="129"/>
      <c r="F11" s="133"/>
    </row>
    <row r="12" spans="2:6" x14ac:dyDescent="0.2">
      <c r="B12" s="137" t="s">
        <v>99</v>
      </c>
      <c r="C12" s="138"/>
      <c r="D12" s="138"/>
      <c r="E12" s="138"/>
      <c r="F12" s="139"/>
    </row>
    <row r="13" spans="2:6" ht="15" x14ac:dyDescent="0.25">
      <c r="B13" s="137"/>
      <c r="C13" s="138"/>
      <c r="D13" s="140" t="s">
        <v>100</v>
      </c>
      <c r="E13" s="202">
        <f>E7*E8</f>
        <v>300</v>
      </c>
      <c r="F13" s="139"/>
    </row>
    <row r="14" spans="2:6" ht="15" x14ac:dyDescent="0.25">
      <c r="B14" s="137"/>
      <c r="C14" s="138"/>
      <c r="D14" s="140" t="s">
        <v>101</v>
      </c>
      <c r="E14" s="203">
        <f>E7*E8*4</f>
        <v>1200</v>
      </c>
      <c r="F14" s="139"/>
    </row>
    <row r="15" spans="2:6" ht="15" x14ac:dyDescent="0.25">
      <c r="B15" s="137"/>
      <c r="C15" s="138"/>
      <c r="D15" s="140" t="s">
        <v>102</v>
      </c>
      <c r="E15" s="204">
        <f>E7*E8*E9</f>
        <v>15300</v>
      </c>
      <c r="F15" s="139"/>
    </row>
    <row r="16" spans="2:6" ht="15" x14ac:dyDescent="0.25">
      <c r="B16" s="137"/>
      <c r="C16" s="138"/>
      <c r="D16" s="140" t="s">
        <v>103</v>
      </c>
      <c r="E16" s="205">
        <f>E15-E10</f>
        <v>9300</v>
      </c>
      <c r="F16" s="139"/>
    </row>
    <row r="17" spans="2:6" ht="15" x14ac:dyDescent="0.25">
      <c r="B17" s="137"/>
      <c r="C17" s="138"/>
      <c r="D17" s="140" t="s">
        <v>104</v>
      </c>
      <c r="E17" s="206">
        <f>E16/E15</f>
        <v>0.60784313725490191</v>
      </c>
      <c r="F17" s="139"/>
    </row>
    <row r="18" spans="2:6" x14ac:dyDescent="0.2">
      <c r="B18" s="141"/>
      <c r="C18" s="142"/>
      <c r="D18" s="142"/>
      <c r="E18" s="142"/>
      <c r="F18" s="143"/>
    </row>
  </sheetData>
  <sheetProtection sheet="1" objects="1" scenarios="1"/>
  <protectedRanges>
    <protectedRange sqref="E7:E10" name="Range1"/>
  </protectedRanges>
  <mergeCells count="3">
    <mergeCell ref="B3:F3"/>
    <mergeCell ref="B4:F4"/>
    <mergeCell ref="B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28"/>
  <sheetViews>
    <sheetView workbookViewId="0">
      <selection activeCell="D42" sqref="D42"/>
    </sheetView>
  </sheetViews>
  <sheetFormatPr defaultColWidth="11.125" defaultRowHeight="14.25" x14ac:dyDescent="0.2"/>
  <cols>
    <col min="1" max="1" width="2.625" style="4" customWidth="1"/>
    <col min="2" max="2" width="33.25" style="4" customWidth="1"/>
    <col min="3" max="3" width="24.125" style="4" customWidth="1"/>
    <col min="4" max="4" width="28" style="4" customWidth="1"/>
    <col min="5" max="5" width="14.25" style="4" customWidth="1"/>
    <col min="6" max="7" width="28" style="4" customWidth="1"/>
    <col min="8" max="26" width="11.125" style="4"/>
    <col min="27" max="28" width="11.125" style="4" hidden="1" customWidth="1"/>
    <col min="29" max="16384" width="11.125" style="4"/>
  </cols>
  <sheetData>
    <row r="2" spans="2:28" x14ac:dyDescent="0.2">
      <c r="C2" s="165" t="s">
        <v>105</v>
      </c>
      <c r="D2" s="12"/>
    </row>
    <row r="3" spans="2:28" x14ac:dyDescent="0.2">
      <c r="C3" s="166" t="s">
        <v>106</v>
      </c>
      <c r="D3" s="13"/>
    </row>
    <row r="4" spans="2:28" x14ac:dyDescent="0.2">
      <c r="C4" s="166" t="s">
        <v>107</v>
      </c>
      <c r="D4" s="13"/>
    </row>
    <row r="5" spans="2:28" x14ac:dyDescent="0.2">
      <c r="C5" s="167" t="s">
        <v>108</v>
      </c>
      <c r="D5" s="14"/>
    </row>
    <row r="6" spans="2:28" ht="15" x14ac:dyDescent="0.25">
      <c r="B6" s="145" t="s">
        <v>109</v>
      </c>
      <c r="C6" s="131"/>
    </row>
    <row r="8" spans="2:28" ht="30" x14ac:dyDescent="0.2">
      <c r="B8" s="146" t="s">
        <v>110</v>
      </c>
      <c r="C8" s="147" t="s">
        <v>39</v>
      </c>
      <c r="D8" s="148" t="s">
        <v>111</v>
      </c>
      <c r="E8" s="149" t="s">
        <v>41</v>
      </c>
      <c r="F8" s="150" t="s">
        <v>112</v>
      </c>
      <c r="G8" s="147" t="s">
        <v>113</v>
      </c>
      <c r="H8" s="151" t="s">
        <v>46</v>
      </c>
    </row>
    <row r="9" spans="2:28" x14ac:dyDescent="0.2">
      <c r="B9" s="15" t="s">
        <v>114</v>
      </c>
      <c r="C9" s="16">
        <v>55013.440000000002</v>
      </c>
      <c r="D9" s="158">
        <f>Budget!D61</f>
        <v>55956.164383561641</v>
      </c>
      <c r="E9" s="159" t="s">
        <v>115</v>
      </c>
      <c r="F9" s="160" t="s">
        <v>116</v>
      </c>
      <c r="G9" s="17"/>
      <c r="H9" s="18"/>
    </row>
    <row r="10" spans="2:28" x14ac:dyDescent="0.2">
      <c r="B10" s="15" t="s">
        <v>117</v>
      </c>
      <c r="C10" s="16">
        <v>50000</v>
      </c>
      <c r="D10" s="19"/>
      <c r="E10" s="161" t="s">
        <v>118</v>
      </c>
      <c r="F10" s="162" t="s">
        <v>119</v>
      </c>
      <c r="G10" s="17" t="s">
        <v>120</v>
      </c>
      <c r="H10" s="18"/>
    </row>
    <row r="11" spans="2:28" s="22" customFormat="1" ht="18.75" customHeight="1" x14ac:dyDescent="0.2">
      <c r="B11" s="20" t="s">
        <v>121</v>
      </c>
      <c r="C11" s="16">
        <v>0</v>
      </c>
      <c r="D11" s="19"/>
      <c r="E11" s="161"/>
      <c r="F11" s="163"/>
      <c r="G11" s="21"/>
      <c r="H11" s="18"/>
    </row>
    <row r="12" spans="2:28" x14ac:dyDescent="0.2">
      <c r="B12" s="23" t="s">
        <v>122</v>
      </c>
      <c r="C12" s="16">
        <v>0</v>
      </c>
      <c r="D12" s="19"/>
      <c r="E12" s="161"/>
      <c r="F12" s="162"/>
      <c r="G12" s="17"/>
      <c r="H12" s="18"/>
      <c r="AA12" s="4" t="s">
        <v>118</v>
      </c>
      <c r="AB12" s="4" t="s">
        <v>116</v>
      </c>
    </row>
    <row r="13" spans="2:28" x14ac:dyDescent="0.2">
      <c r="B13" s="24" t="s">
        <v>122</v>
      </c>
      <c r="C13" s="16">
        <v>0</v>
      </c>
      <c r="D13" s="19"/>
      <c r="E13" s="161"/>
      <c r="F13" s="162"/>
      <c r="G13" s="17"/>
      <c r="H13" s="18"/>
      <c r="AA13" s="4" t="s">
        <v>123</v>
      </c>
      <c r="AB13" s="4" t="s">
        <v>119</v>
      </c>
    </row>
    <row r="14" spans="2:28" x14ac:dyDescent="0.2">
      <c r="B14" s="24" t="s">
        <v>122</v>
      </c>
      <c r="C14" s="16">
        <v>0</v>
      </c>
      <c r="D14" s="19"/>
      <c r="E14" s="161"/>
      <c r="F14" s="162"/>
      <c r="G14" s="17"/>
      <c r="H14" s="18"/>
      <c r="AA14" s="4" t="s">
        <v>124</v>
      </c>
    </row>
    <row r="15" spans="2:28" x14ac:dyDescent="0.2">
      <c r="B15" s="24" t="s">
        <v>122</v>
      </c>
      <c r="C15" s="16">
        <v>0</v>
      </c>
      <c r="D15" s="19"/>
      <c r="E15" s="161"/>
      <c r="F15" s="162"/>
      <c r="G15" s="17"/>
      <c r="H15" s="18"/>
      <c r="AA15" s="4" t="s">
        <v>125</v>
      </c>
    </row>
    <row r="16" spans="2:28" x14ac:dyDescent="0.2">
      <c r="B16" s="24" t="s">
        <v>122</v>
      </c>
      <c r="C16" s="16">
        <v>0</v>
      </c>
      <c r="D16" s="19"/>
      <c r="E16" s="161"/>
      <c r="F16" s="162"/>
      <c r="G16" s="17"/>
      <c r="H16" s="18"/>
      <c r="AA16" s="4" t="s">
        <v>126</v>
      </c>
    </row>
    <row r="17" spans="2:27" x14ac:dyDescent="0.2">
      <c r="B17" s="24" t="s">
        <v>122</v>
      </c>
      <c r="C17" s="16">
        <v>0</v>
      </c>
      <c r="D17" s="19"/>
      <c r="E17" s="161"/>
      <c r="F17" s="162"/>
      <c r="G17" s="17"/>
      <c r="H17" s="18"/>
      <c r="AA17" s="4" t="s">
        <v>127</v>
      </c>
    </row>
    <row r="18" spans="2:27" x14ac:dyDescent="0.2">
      <c r="B18" s="25" t="s">
        <v>122</v>
      </c>
      <c r="C18" s="26">
        <v>0</v>
      </c>
      <c r="D18" s="27"/>
      <c r="E18" s="161"/>
      <c r="F18" s="164"/>
      <c r="G18" s="28"/>
      <c r="H18" s="29"/>
      <c r="AA18" s="4" t="s">
        <v>128</v>
      </c>
    </row>
    <row r="19" spans="2:27" ht="15" x14ac:dyDescent="0.25">
      <c r="B19" s="30" t="s">
        <v>129</v>
      </c>
      <c r="C19" s="152">
        <f>SUM(C9:C18)</f>
        <v>105013.44</v>
      </c>
      <c r="D19" s="153">
        <f>D9</f>
        <v>55956.164383561641</v>
      </c>
      <c r="E19" s="31" t="s">
        <v>130</v>
      </c>
      <c r="F19" s="32"/>
      <c r="AA19" s="4" t="s">
        <v>131</v>
      </c>
    </row>
    <row r="20" spans="2:27" ht="15" x14ac:dyDescent="0.25">
      <c r="B20" s="33" t="s">
        <v>49</v>
      </c>
      <c r="C20" s="157">
        <f>Budget!C65</f>
        <v>105013.43835616438</v>
      </c>
    </row>
    <row r="21" spans="2:27" ht="15" x14ac:dyDescent="0.25">
      <c r="C21" s="154" t="s">
        <v>132</v>
      </c>
      <c r="E21" s="5" t="s">
        <v>133</v>
      </c>
      <c r="F21" s="34"/>
    </row>
    <row r="22" spans="2:27" ht="16.5" customHeight="1" x14ac:dyDescent="0.25">
      <c r="B22" s="33" t="s">
        <v>226</v>
      </c>
      <c r="C22" s="155">
        <f>C19+D19</f>
        <v>160969.60438356164</v>
      </c>
      <c r="E22" s="5" t="s">
        <v>134</v>
      </c>
    </row>
    <row r="23" spans="2:27" ht="15" x14ac:dyDescent="0.25">
      <c r="B23" s="33"/>
      <c r="C23" s="156" t="s">
        <v>135</v>
      </c>
      <c r="E23" s="35" t="s">
        <v>51</v>
      </c>
      <c r="F23" s="155">
        <f>C10</f>
        <v>50000</v>
      </c>
    </row>
    <row r="24" spans="2:27" x14ac:dyDescent="0.2">
      <c r="E24" s="4" t="s">
        <v>52</v>
      </c>
      <c r="F24" s="155">
        <f>SUM(C11:C18)+SUM(C9:D9)</f>
        <v>110969.60438356164</v>
      </c>
    </row>
    <row r="25" spans="2:27" x14ac:dyDescent="0.2">
      <c r="E25" s="35" t="s">
        <v>136</v>
      </c>
      <c r="F25" s="157">
        <f>Budget!C67</f>
        <v>147972.6</v>
      </c>
    </row>
    <row r="26" spans="2:27" ht="15" x14ac:dyDescent="0.25">
      <c r="B26" s="36"/>
      <c r="C26" s="37"/>
    </row>
    <row r="27" spans="2:27" ht="15" x14ac:dyDescent="0.25">
      <c r="B27" s="36"/>
      <c r="C27" s="37"/>
    </row>
    <row r="28" spans="2:27" ht="15" x14ac:dyDescent="0.25">
      <c r="B28" s="36"/>
      <c r="C28" s="37"/>
    </row>
  </sheetData>
  <sheetProtection sheet="1" objects="1" scenarios="1"/>
  <protectedRanges>
    <protectedRange sqref="D2:D5" name="Range3"/>
    <protectedRange sqref="G9:H18" name="Range2"/>
    <protectedRange sqref="B9:C18" name="Range1"/>
  </protectedRanges>
  <dataValidations count="1">
    <dataValidation type="list" allowBlank="1" showInputMessage="1" showErrorMessage="1" sqref="F9:F18" xr:uid="{82D4B95F-77DE-1F42-B493-7CC22734ED6C}">
      <formula1>$AB$12:$AB$13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717C66-8A46-A642-8737-995712F6F136}">
          <x14:formula1>
            <xm:f>'Conditional Data (Do not edit)'!$C$20:$C$27</xm:f>
          </x14:formula1>
          <xm:sqref>E9:E18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19"/>
  <sheetViews>
    <sheetView zoomScale="85" zoomScaleNormal="85" workbookViewId="0">
      <selection activeCell="H25" sqref="H25"/>
    </sheetView>
  </sheetViews>
  <sheetFormatPr defaultColWidth="11.125" defaultRowHeight="14.25" x14ac:dyDescent="0.25"/>
  <cols>
    <col min="1" max="1" width="3.375" style="108" customWidth="1"/>
    <col min="2" max="2" width="33.125" style="108" customWidth="1"/>
    <col min="3" max="3" width="16.125" style="108" customWidth="1"/>
    <col min="4" max="4" width="20.75" style="108" customWidth="1"/>
    <col min="5" max="5" width="20" style="108" customWidth="1"/>
    <col min="6" max="12" width="21.5" style="108" customWidth="1"/>
    <col min="13" max="13" width="26.375" style="108" customWidth="1"/>
    <col min="14" max="16384" width="11.125" style="108"/>
  </cols>
  <sheetData>
    <row r="1" spans="1:13" ht="15" x14ac:dyDescent="0.25">
      <c r="A1" s="107"/>
    </row>
    <row r="2" spans="1:13" ht="21.75" customHeight="1" x14ac:dyDescent="0.25">
      <c r="A2" s="107"/>
      <c r="B2" s="208" t="s">
        <v>137</v>
      </c>
      <c r="C2" s="209"/>
      <c r="D2" s="209"/>
      <c r="E2" s="209"/>
      <c r="F2" s="209"/>
      <c r="G2" s="186"/>
      <c r="H2" s="186"/>
      <c r="I2" s="186"/>
      <c r="J2" s="186"/>
    </row>
    <row r="3" spans="1:13" ht="14.25" customHeight="1" x14ac:dyDescent="0.2">
      <c r="A3" s="107"/>
      <c r="B3" s="38"/>
      <c r="C3" s="39"/>
      <c r="D3" s="183" t="s">
        <v>138</v>
      </c>
      <c r="E3" s="184"/>
      <c r="F3" s="7"/>
      <c r="G3" s="40"/>
      <c r="H3" s="7"/>
      <c r="I3" s="7"/>
      <c r="J3" s="7"/>
    </row>
    <row r="4" spans="1:13" ht="14.25" customHeight="1" x14ac:dyDescent="0.2">
      <c r="A4" s="107"/>
      <c r="B4" s="41" t="s">
        <v>105</v>
      </c>
      <c r="C4" s="42"/>
      <c r="D4" s="181" t="s">
        <v>139</v>
      </c>
      <c r="E4" s="185">
        <f>C7-C6</f>
        <v>362</v>
      </c>
      <c r="F4" s="7"/>
      <c r="G4" s="7"/>
      <c r="H4" s="7"/>
      <c r="I4" s="7"/>
      <c r="J4" s="7"/>
    </row>
    <row r="5" spans="1:13" ht="14.25" customHeight="1" x14ac:dyDescent="0.25">
      <c r="A5" s="5"/>
      <c r="B5" s="41" t="s">
        <v>106</v>
      </c>
      <c r="C5" s="42"/>
      <c r="D5" s="181" t="s">
        <v>140</v>
      </c>
      <c r="E5" s="182">
        <f>E4/7</f>
        <v>51.714285714285715</v>
      </c>
      <c r="F5" s="7"/>
      <c r="G5" s="7"/>
      <c r="H5" s="7"/>
      <c r="I5" s="7"/>
      <c r="J5" s="7"/>
    </row>
    <row r="6" spans="1:13" ht="14.25" customHeight="1" x14ac:dyDescent="0.25">
      <c r="A6" s="5"/>
      <c r="B6" s="41" t="s">
        <v>107</v>
      </c>
      <c r="C6" s="43">
        <v>41231</v>
      </c>
      <c r="D6" s="181" t="s">
        <v>141</v>
      </c>
      <c r="E6" s="182">
        <f>E5/4.348125</f>
        <v>11.893468038358078</v>
      </c>
      <c r="F6" s="7"/>
      <c r="G6" s="7"/>
      <c r="H6" s="7"/>
      <c r="I6" s="7"/>
      <c r="J6" s="7"/>
    </row>
    <row r="7" spans="1:13" ht="14.25" customHeight="1" x14ac:dyDescent="0.25">
      <c r="A7" s="109"/>
      <c r="B7" s="41" t="s">
        <v>108</v>
      </c>
      <c r="C7" s="43">
        <v>41593</v>
      </c>
      <c r="D7" s="186"/>
      <c r="E7" s="131" t="s">
        <v>135</v>
      </c>
      <c r="F7" s="7"/>
      <c r="G7" s="7"/>
      <c r="H7" s="7"/>
      <c r="I7" s="7"/>
      <c r="J7" s="7"/>
    </row>
    <row r="8" spans="1:13" ht="14.25" customHeight="1" x14ac:dyDescent="0.2">
      <c r="B8" s="110"/>
      <c r="C8" s="44"/>
      <c r="D8" s="111"/>
      <c r="E8" s="111"/>
      <c r="F8" s="45"/>
      <c r="G8" s="44"/>
      <c r="H8" s="45"/>
      <c r="I8" s="7"/>
      <c r="J8" s="7"/>
    </row>
    <row r="9" spans="1:13" ht="14.25" customHeight="1" x14ac:dyDescent="0.25">
      <c r="A9" s="112"/>
      <c r="B9" s="46" t="s">
        <v>221</v>
      </c>
      <c r="C9" s="47" t="s">
        <v>142</v>
      </c>
      <c r="D9" s="47" t="s">
        <v>142</v>
      </c>
      <c r="E9" s="47" t="s">
        <v>142</v>
      </c>
      <c r="F9" s="47" t="s">
        <v>142</v>
      </c>
      <c r="G9" s="47" t="s">
        <v>142</v>
      </c>
      <c r="H9" s="131" t="s">
        <v>135</v>
      </c>
      <c r="I9" s="173"/>
      <c r="J9" s="173"/>
      <c r="K9" s="113"/>
      <c r="L9" s="48" t="s">
        <v>142</v>
      </c>
      <c r="M9" s="49" t="s">
        <v>142</v>
      </c>
    </row>
    <row r="10" spans="1:13" ht="6" customHeight="1" x14ac:dyDescent="0.2">
      <c r="A10" s="107"/>
      <c r="B10" s="50" t="s">
        <v>142</v>
      </c>
      <c r="C10" s="7"/>
      <c r="D10" s="7"/>
      <c r="E10" s="7"/>
      <c r="F10" s="7"/>
      <c r="G10" s="7"/>
      <c r="H10" s="174"/>
      <c r="I10" s="175"/>
      <c r="J10" s="175"/>
      <c r="L10" s="7"/>
      <c r="M10" s="51" t="s">
        <v>142</v>
      </c>
    </row>
    <row r="11" spans="1:13" ht="63" customHeight="1" x14ac:dyDescent="0.25">
      <c r="A11" s="114"/>
      <c r="B11" s="52" t="s">
        <v>62</v>
      </c>
      <c r="C11" s="53" t="s">
        <v>143</v>
      </c>
      <c r="D11" s="53" t="s">
        <v>144</v>
      </c>
      <c r="E11" s="53" t="s">
        <v>145</v>
      </c>
      <c r="F11" s="53" t="s">
        <v>146</v>
      </c>
      <c r="G11" s="53" t="s">
        <v>66</v>
      </c>
      <c r="H11" s="176" t="s">
        <v>228</v>
      </c>
      <c r="I11" s="176" t="s">
        <v>67</v>
      </c>
      <c r="J11" s="176" t="s">
        <v>69</v>
      </c>
      <c r="K11" s="54" t="s">
        <v>231</v>
      </c>
      <c r="L11" s="53" t="s">
        <v>71</v>
      </c>
      <c r="M11" s="55" t="s">
        <v>46</v>
      </c>
    </row>
    <row r="12" spans="1:13" s="116" customFormat="1" ht="14.25" customHeight="1" x14ac:dyDescent="0.2">
      <c r="A12" s="115"/>
      <c r="B12" s="56" t="s">
        <v>147</v>
      </c>
      <c r="C12" s="57" t="s">
        <v>148</v>
      </c>
      <c r="D12" s="57" t="s">
        <v>149</v>
      </c>
      <c r="E12" s="58">
        <v>90000</v>
      </c>
      <c r="F12" s="59">
        <v>0.7</v>
      </c>
      <c r="G12" s="59">
        <v>0.6</v>
      </c>
      <c r="H12" s="177">
        <f>(E12*(E4/365))*F12</f>
        <v>62482.191780821908</v>
      </c>
      <c r="I12" s="178">
        <f t="shared" ref="I12:I21" si="0">H12*(1-G12)</f>
        <v>24992.876712328765</v>
      </c>
      <c r="J12" s="178">
        <f t="shared" ref="J12:J21" si="1">H12*G12</f>
        <v>37489.315068493146</v>
      </c>
      <c r="K12" s="60">
        <v>62482.19</v>
      </c>
      <c r="L12" s="61">
        <v>3400</v>
      </c>
      <c r="M12" s="62" t="s">
        <v>142</v>
      </c>
    </row>
    <row r="13" spans="1:13" s="116" customFormat="1" ht="14.25" customHeight="1" x14ac:dyDescent="0.2">
      <c r="A13" s="115"/>
      <c r="B13" s="63" t="s">
        <v>147</v>
      </c>
      <c r="C13" s="64" t="s">
        <v>150</v>
      </c>
      <c r="D13" s="64" t="s">
        <v>149</v>
      </c>
      <c r="E13" s="58">
        <v>90000</v>
      </c>
      <c r="F13" s="65">
        <v>0.3</v>
      </c>
      <c r="G13" s="65">
        <v>0.6</v>
      </c>
      <c r="H13" s="179">
        <f>(E13*(E4/365))*F13</f>
        <v>26778.082191780821</v>
      </c>
      <c r="I13" s="180">
        <f t="shared" si="0"/>
        <v>10711.232876712329</v>
      </c>
      <c r="J13" s="180">
        <f t="shared" si="1"/>
        <v>16066.849315068492</v>
      </c>
      <c r="K13" s="66">
        <v>26778.080000000002</v>
      </c>
      <c r="L13" s="67">
        <v>0</v>
      </c>
      <c r="M13" s="51" t="s">
        <v>142</v>
      </c>
    </row>
    <row r="14" spans="1:13" s="116" customFormat="1" ht="14.25" customHeight="1" x14ac:dyDescent="0.2">
      <c r="A14" s="115"/>
      <c r="B14" s="63" t="s">
        <v>151</v>
      </c>
      <c r="C14" s="64" t="s">
        <v>152</v>
      </c>
      <c r="D14" s="64" t="s">
        <v>153</v>
      </c>
      <c r="E14" s="68">
        <v>35000</v>
      </c>
      <c r="F14" s="65">
        <v>1</v>
      </c>
      <c r="G14" s="65">
        <v>0</v>
      </c>
      <c r="H14" s="179">
        <f>(E14*(E4/365))*F14</f>
        <v>34712.32876712329</v>
      </c>
      <c r="I14" s="180">
        <f t="shared" si="0"/>
        <v>34712.32876712329</v>
      </c>
      <c r="J14" s="180">
        <f t="shared" si="1"/>
        <v>0</v>
      </c>
      <c r="K14" s="66">
        <v>34712.33</v>
      </c>
      <c r="L14" s="67">
        <v>25000</v>
      </c>
      <c r="M14" s="51" t="s">
        <v>142</v>
      </c>
    </row>
    <row r="15" spans="1:13" s="116" customFormat="1" ht="14.25" customHeight="1" x14ac:dyDescent="0.2">
      <c r="A15" s="117"/>
      <c r="B15" s="63" t="s">
        <v>142</v>
      </c>
      <c r="C15" s="64"/>
      <c r="D15" s="64"/>
      <c r="E15" s="68">
        <v>0</v>
      </c>
      <c r="F15" s="65">
        <v>0</v>
      </c>
      <c r="G15" s="65">
        <v>0</v>
      </c>
      <c r="H15" s="179">
        <f>(E15*(E4/365))*F15</f>
        <v>0</v>
      </c>
      <c r="I15" s="180">
        <f t="shared" si="0"/>
        <v>0</v>
      </c>
      <c r="J15" s="180">
        <f t="shared" si="1"/>
        <v>0</v>
      </c>
      <c r="K15" s="66" t="s">
        <v>122</v>
      </c>
      <c r="L15" s="69"/>
      <c r="M15" s="51" t="s">
        <v>142</v>
      </c>
    </row>
    <row r="16" spans="1:13" s="116" customFormat="1" ht="14.25" customHeight="1" x14ac:dyDescent="0.2">
      <c r="A16" s="118"/>
      <c r="B16" s="63" t="s">
        <v>142</v>
      </c>
      <c r="C16" s="64"/>
      <c r="D16" s="64"/>
      <c r="E16" s="68">
        <v>0</v>
      </c>
      <c r="F16" s="65">
        <v>0</v>
      </c>
      <c r="G16" s="65">
        <v>0</v>
      </c>
      <c r="H16" s="179">
        <f>(E16*(E4/365))*F16</f>
        <v>0</v>
      </c>
      <c r="I16" s="180">
        <f t="shared" si="0"/>
        <v>0</v>
      </c>
      <c r="J16" s="180">
        <f t="shared" si="1"/>
        <v>0</v>
      </c>
      <c r="K16" s="66" t="s">
        <v>122</v>
      </c>
      <c r="L16" s="69"/>
      <c r="M16" s="51" t="s">
        <v>142</v>
      </c>
    </row>
    <row r="17" spans="1:13" s="116" customFormat="1" ht="14.25" customHeight="1" x14ac:dyDescent="0.2">
      <c r="A17" s="118"/>
      <c r="B17" s="63" t="s">
        <v>142</v>
      </c>
      <c r="C17" s="64"/>
      <c r="D17" s="64"/>
      <c r="E17" s="68">
        <v>0</v>
      </c>
      <c r="F17" s="65">
        <v>0</v>
      </c>
      <c r="G17" s="65">
        <v>0</v>
      </c>
      <c r="H17" s="179">
        <f>(E17*(E4/365))*F17</f>
        <v>0</v>
      </c>
      <c r="I17" s="180">
        <f t="shared" si="0"/>
        <v>0</v>
      </c>
      <c r="J17" s="180">
        <f t="shared" si="1"/>
        <v>0</v>
      </c>
      <c r="K17" s="66" t="s">
        <v>122</v>
      </c>
      <c r="L17" s="69"/>
      <c r="M17" s="51" t="s">
        <v>142</v>
      </c>
    </row>
    <row r="18" spans="1:13" s="116" customFormat="1" ht="14.25" customHeight="1" x14ac:dyDescent="0.2">
      <c r="A18" s="115"/>
      <c r="B18" s="63" t="s">
        <v>142</v>
      </c>
      <c r="C18" s="64"/>
      <c r="D18" s="64"/>
      <c r="E18" s="68">
        <v>0</v>
      </c>
      <c r="F18" s="65">
        <v>0</v>
      </c>
      <c r="G18" s="65">
        <v>0</v>
      </c>
      <c r="H18" s="179">
        <f>(E18*(E4/365))*F18</f>
        <v>0</v>
      </c>
      <c r="I18" s="180">
        <f t="shared" si="0"/>
        <v>0</v>
      </c>
      <c r="J18" s="180">
        <f t="shared" si="1"/>
        <v>0</v>
      </c>
      <c r="K18" s="66" t="s">
        <v>122</v>
      </c>
      <c r="L18" s="69"/>
      <c r="M18" s="51" t="s">
        <v>142</v>
      </c>
    </row>
    <row r="19" spans="1:13" s="116" customFormat="1" ht="14.25" customHeight="1" x14ac:dyDescent="0.2">
      <c r="A19" s="115"/>
      <c r="B19" s="63" t="s">
        <v>142</v>
      </c>
      <c r="C19" s="64"/>
      <c r="D19" s="64"/>
      <c r="E19" s="68">
        <v>0</v>
      </c>
      <c r="F19" s="65">
        <v>0</v>
      </c>
      <c r="G19" s="65">
        <v>0</v>
      </c>
      <c r="H19" s="179">
        <f>(E19*(E4/365))*F19</f>
        <v>0</v>
      </c>
      <c r="I19" s="180">
        <f t="shared" si="0"/>
        <v>0</v>
      </c>
      <c r="J19" s="180">
        <f t="shared" si="1"/>
        <v>0</v>
      </c>
      <c r="K19" s="66" t="s">
        <v>122</v>
      </c>
      <c r="L19" s="69"/>
      <c r="M19" s="51" t="s">
        <v>142</v>
      </c>
    </row>
    <row r="20" spans="1:13" s="116" customFormat="1" ht="14.25" customHeight="1" x14ac:dyDescent="0.2">
      <c r="A20" s="115"/>
      <c r="B20" s="63" t="s">
        <v>142</v>
      </c>
      <c r="C20" s="64"/>
      <c r="D20" s="64"/>
      <c r="E20" s="68">
        <v>0</v>
      </c>
      <c r="F20" s="65">
        <v>0</v>
      </c>
      <c r="G20" s="65">
        <v>0</v>
      </c>
      <c r="H20" s="179">
        <f>(E20*(E4/365))*F20</f>
        <v>0</v>
      </c>
      <c r="I20" s="180">
        <f t="shared" si="0"/>
        <v>0</v>
      </c>
      <c r="J20" s="180">
        <f t="shared" si="1"/>
        <v>0</v>
      </c>
      <c r="K20" s="66" t="s">
        <v>122</v>
      </c>
      <c r="L20" s="69"/>
      <c r="M20" s="51" t="s">
        <v>142</v>
      </c>
    </row>
    <row r="21" spans="1:13" s="116" customFormat="1" ht="14.25" customHeight="1" x14ac:dyDescent="0.2">
      <c r="A21" s="115"/>
      <c r="B21" s="70" t="s">
        <v>142</v>
      </c>
      <c r="C21" s="71" t="s">
        <v>142</v>
      </c>
      <c r="D21" s="71" t="s">
        <v>142</v>
      </c>
      <c r="E21" s="72">
        <v>0</v>
      </c>
      <c r="F21" s="73">
        <v>0</v>
      </c>
      <c r="G21" s="73">
        <v>0</v>
      </c>
      <c r="H21" s="179">
        <f>(E21*(E4/365))*F21</f>
        <v>0</v>
      </c>
      <c r="I21" s="180">
        <f t="shared" si="0"/>
        <v>0</v>
      </c>
      <c r="J21" s="180">
        <f t="shared" si="1"/>
        <v>0</v>
      </c>
      <c r="K21" s="74" t="s">
        <v>122</v>
      </c>
      <c r="L21" s="75"/>
      <c r="M21" s="76" t="s">
        <v>142</v>
      </c>
    </row>
    <row r="22" spans="1:13" s="116" customFormat="1" ht="14.25" customHeight="1" x14ac:dyDescent="0.2">
      <c r="A22" s="119"/>
      <c r="B22" s="7"/>
      <c r="C22" s="7"/>
      <c r="D22" s="7"/>
      <c r="E22" s="7"/>
      <c r="F22" s="7"/>
      <c r="G22" s="7"/>
      <c r="H22" s="7"/>
      <c r="I22" s="7"/>
      <c r="J22" s="7"/>
    </row>
    <row r="23" spans="1:13" s="116" customFormat="1" ht="14.25" customHeight="1" x14ac:dyDescent="0.25">
      <c r="A23" s="114"/>
      <c r="B23" s="210" t="s">
        <v>222</v>
      </c>
      <c r="C23" s="211"/>
      <c r="D23" s="48" t="s">
        <v>142</v>
      </c>
      <c r="E23" s="48" t="s">
        <v>142</v>
      </c>
      <c r="F23" s="120"/>
      <c r="G23" s="188" t="s">
        <v>135</v>
      </c>
      <c r="H23" s="168"/>
      <c r="I23" s="189"/>
      <c r="J23" s="113"/>
      <c r="K23" s="48" t="s">
        <v>142</v>
      </c>
      <c r="L23" s="49" t="s">
        <v>142</v>
      </c>
    </row>
    <row r="24" spans="1:13" s="116" customFormat="1" ht="5.25" customHeight="1" x14ac:dyDescent="0.2">
      <c r="A24" s="114"/>
      <c r="B24" s="50" t="s">
        <v>142</v>
      </c>
      <c r="C24" s="7"/>
      <c r="D24" s="7"/>
      <c r="E24" s="7"/>
      <c r="G24" s="190"/>
      <c r="H24" s="191"/>
      <c r="I24" s="192"/>
      <c r="J24" s="108"/>
      <c r="K24" s="7"/>
      <c r="L24" s="51" t="s">
        <v>142</v>
      </c>
    </row>
    <row r="25" spans="1:13" s="116" customFormat="1" ht="49.5" customHeight="1" x14ac:dyDescent="0.25">
      <c r="A25" s="115"/>
      <c r="B25" s="52" t="s">
        <v>62</v>
      </c>
      <c r="C25" s="53" t="s">
        <v>64</v>
      </c>
      <c r="D25" s="53" t="s">
        <v>154</v>
      </c>
      <c r="E25" s="53" t="s">
        <v>155</v>
      </c>
      <c r="F25" s="53" t="s">
        <v>66</v>
      </c>
      <c r="G25" s="193" t="s">
        <v>228</v>
      </c>
      <c r="H25" s="169" t="s">
        <v>67</v>
      </c>
      <c r="I25" s="194" t="s">
        <v>69</v>
      </c>
      <c r="J25" s="54" t="s">
        <v>231</v>
      </c>
      <c r="K25" s="53" t="s">
        <v>71</v>
      </c>
      <c r="L25" s="55" t="s">
        <v>46</v>
      </c>
    </row>
    <row r="26" spans="1:13" ht="14.25" customHeight="1" x14ac:dyDescent="0.2">
      <c r="A26" s="115"/>
      <c r="B26" s="56" t="s">
        <v>156</v>
      </c>
      <c r="C26" s="57" t="s">
        <v>157</v>
      </c>
      <c r="D26" s="61">
        <v>50</v>
      </c>
      <c r="E26" s="57">
        <v>240</v>
      </c>
      <c r="F26" s="121">
        <v>0.2</v>
      </c>
      <c r="G26" s="171">
        <f t="shared" ref="G26:G35" si="2">D26*E26</f>
        <v>12000</v>
      </c>
      <c r="H26" s="170">
        <f t="shared" ref="H26:H35" si="3">G26*(1-F26)</f>
        <v>9600</v>
      </c>
      <c r="I26" s="195">
        <f t="shared" ref="I26:I35" si="4">G26*F26</f>
        <v>2400</v>
      </c>
      <c r="J26" s="77">
        <v>12000</v>
      </c>
      <c r="K26" s="78">
        <v>9600</v>
      </c>
      <c r="L26" s="51" t="s">
        <v>142</v>
      </c>
    </row>
    <row r="27" spans="1:13" ht="14.25" customHeight="1" x14ac:dyDescent="0.2">
      <c r="A27" s="115"/>
      <c r="B27" s="79" t="s">
        <v>158</v>
      </c>
      <c r="C27" s="80" t="s">
        <v>159</v>
      </c>
      <c r="D27" s="81">
        <v>40</v>
      </c>
      <c r="E27" s="80">
        <v>220</v>
      </c>
      <c r="F27" s="122">
        <v>0</v>
      </c>
      <c r="G27" s="171">
        <f t="shared" si="2"/>
        <v>8800</v>
      </c>
      <c r="H27" s="172">
        <f t="shared" si="3"/>
        <v>8800</v>
      </c>
      <c r="I27" s="195">
        <f t="shared" si="4"/>
        <v>0</v>
      </c>
      <c r="J27" s="82">
        <v>0</v>
      </c>
      <c r="K27" s="83">
        <v>0</v>
      </c>
      <c r="L27" s="51" t="s">
        <v>142</v>
      </c>
    </row>
    <row r="28" spans="1:13" ht="14.25" customHeight="1" x14ac:dyDescent="0.2">
      <c r="A28" s="117"/>
      <c r="B28" s="79" t="s">
        <v>142</v>
      </c>
      <c r="C28" s="80"/>
      <c r="D28" s="81"/>
      <c r="E28" s="80"/>
      <c r="F28" s="122"/>
      <c r="G28" s="171">
        <f t="shared" si="2"/>
        <v>0</v>
      </c>
      <c r="H28" s="172">
        <f t="shared" si="3"/>
        <v>0</v>
      </c>
      <c r="I28" s="195">
        <f t="shared" si="4"/>
        <v>0</v>
      </c>
      <c r="J28" s="84" t="s">
        <v>122</v>
      </c>
      <c r="K28" s="83" t="s">
        <v>122</v>
      </c>
      <c r="L28" s="51" t="s">
        <v>142</v>
      </c>
    </row>
    <row r="29" spans="1:13" ht="14.25" customHeight="1" x14ac:dyDescent="0.2">
      <c r="A29" s="115"/>
      <c r="B29" s="79" t="s">
        <v>142</v>
      </c>
      <c r="C29" s="80"/>
      <c r="D29" s="81"/>
      <c r="E29" s="80"/>
      <c r="F29" s="122"/>
      <c r="G29" s="171">
        <f t="shared" si="2"/>
        <v>0</v>
      </c>
      <c r="H29" s="172">
        <f t="shared" si="3"/>
        <v>0</v>
      </c>
      <c r="I29" s="195">
        <f t="shared" si="4"/>
        <v>0</v>
      </c>
      <c r="J29" s="84" t="s">
        <v>122</v>
      </c>
      <c r="K29" s="83" t="s">
        <v>122</v>
      </c>
      <c r="L29" s="51" t="s">
        <v>142</v>
      </c>
    </row>
    <row r="30" spans="1:13" ht="14.25" customHeight="1" x14ac:dyDescent="0.2">
      <c r="A30" s="118"/>
      <c r="B30" s="79" t="s">
        <v>142</v>
      </c>
      <c r="C30" s="80"/>
      <c r="D30" s="81"/>
      <c r="E30" s="80"/>
      <c r="F30" s="122"/>
      <c r="G30" s="171">
        <f t="shared" si="2"/>
        <v>0</v>
      </c>
      <c r="H30" s="172">
        <f t="shared" si="3"/>
        <v>0</v>
      </c>
      <c r="I30" s="195">
        <f t="shared" si="4"/>
        <v>0</v>
      </c>
      <c r="J30" s="84" t="s">
        <v>122</v>
      </c>
      <c r="K30" s="83" t="s">
        <v>122</v>
      </c>
      <c r="L30" s="51" t="s">
        <v>142</v>
      </c>
    </row>
    <row r="31" spans="1:13" ht="14.25" customHeight="1" x14ac:dyDescent="0.2">
      <c r="A31" s="115"/>
      <c r="B31" s="85" t="s">
        <v>142</v>
      </c>
      <c r="C31" s="86"/>
      <c r="D31" s="87"/>
      <c r="E31" s="86"/>
      <c r="F31" s="122"/>
      <c r="G31" s="171">
        <f t="shared" si="2"/>
        <v>0</v>
      </c>
      <c r="H31" s="172">
        <f t="shared" si="3"/>
        <v>0</v>
      </c>
      <c r="I31" s="195">
        <f t="shared" si="4"/>
        <v>0</v>
      </c>
      <c r="J31" s="84" t="s">
        <v>122</v>
      </c>
      <c r="K31" s="83" t="s">
        <v>122</v>
      </c>
      <c r="L31" s="51" t="s">
        <v>142</v>
      </c>
    </row>
    <row r="32" spans="1:13" ht="14.25" customHeight="1" x14ac:dyDescent="0.2">
      <c r="A32" s="115"/>
      <c r="B32" s="85" t="s">
        <v>142</v>
      </c>
      <c r="C32" s="86"/>
      <c r="D32" s="87"/>
      <c r="E32" s="86"/>
      <c r="F32" s="122"/>
      <c r="G32" s="171">
        <f t="shared" si="2"/>
        <v>0</v>
      </c>
      <c r="H32" s="172">
        <f t="shared" si="3"/>
        <v>0</v>
      </c>
      <c r="I32" s="195">
        <f t="shared" si="4"/>
        <v>0</v>
      </c>
      <c r="J32" s="84" t="s">
        <v>122</v>
      </c>
      <c r="K32" s="83" t="s">
        <v>122</v>
      </c>
      <c r="L32" s="51" t="s">
        <v>142</v>
      </c>
    </row>
    <row r="33" spans="1:12" ht="14.25" customHeight="1" x14ac:dyDescent="0.2">
      <c r="A33" s="115"/>
      <c r="B33" s="85" t="s">
        <v>142</v>
      </c>
      <c r="C33" s="86"/>
      <c r="D33" s="87"/>
      <c r="E33" s="86"/>
      <c r="F33" s="122"/>
      <c r="G33" s="171">
        <f t="shared" si="2"/>
        <v>0</v>
      </c>
      <c r="H33" s="172">
        <f t="shared" si="3"/>
        <v>0</v>
      </c>
      <c r="I33" s="195">
        <f t="shared" si="4"/>
        <v>0</v>
      </c>
      <c r="J33" s="84" t="s">
        <v>122</v>
      </c>
      <c r="K33" s="83" t="s">
        <v>122</v>
      </c>
      <c r="L33" s="51" t="s">
        <v>142</v>
      </c>
    </row>
    <row r="34" spans="1:12" ht="14.25" customHeight="1" x14ac:dyDescent="0.2">
      <c r="A34" s="115"/>
      <c r="B34" s="85" t="s">
        <v>142</v>
      </c>
      <c r="C34" s="86"/>
      <c r="D34" s="87"/>
      <c r="E34" s="86"/>
      <c r="F34" s="122"/>
      <c r="G34" s="171">
        <f t="shared" si="2"/>
        <v>0</v>
      </c>
      <c r="H34" s="172">
        <f t="shared" si="3"/>
        <v>0</v>
      </c>
      <c r="I34" s="195">
        <f t="shared" si="4"/>
        <v>0</v>
      </c>
      <c r="J34" s="84" t="s">
        <v>122</v>
      </c>
      <c r="K34" s="83" t="s">
        <v>122</v>
      </c>
      <c r="L34" s="51" t="s">
        <v>142</v>
      </c>
    </row>
    <row r="35" spans="1:12" ht="14.25" customHeight="1" x14ac:dyDescent="0.2">
      <c r="A35" s="119"/>
      <c r="B35" s="88" t="s">
        <v>142</v>
      </c>
      <c r="C35" s="89" t="s">
        <v>142</v>
      </c>
      <c r="D35" s="90"/>
      <c r="E35" s="89"/>
      <c r="F35" s="123"/>
      <c r="G35" s="171">
        <f t="shared" si="2"/>
        <v>0</v>
      </c>
      <c r="H35" s="172">
        <f t="shared" si="3"/>
        <v>0</v>
      </c>
      <c r="I35" s="195">
        <f t="shared" si="4"/>
        <v>0</v>
      </c>
      <c r="J35" s="91" t="s">
        <v>122</v>
      </c>
      <c r="K35" s="92" t="s">
        <v>122</v>
      </c>
      <c r="L35" s="76" t="s">
        <v>142</v>
      </c>
    </row>
    <row r="36" spans="1:12" ht="14.25" customHeight="1" x14ac:dyDescent="0.2">
      <c r="B36" s="7"/>
      <c r="C36" s="7"/>
      <c r="D36" s="7"/>
      <c r="E36" s="7"/>
      <c r="F36" s="7"/>
      <c r="G36" s="7"/>
      <c r="H36" s="7"/>
      <c r="I36" s="7"/>
      <c r="J36" s="7"/>
    </row>
    <row r="37" spans="1:12" ht="14.25" customHeight="1" x14ac:dyDescent="0.25">
      <c r="A37" s="114"/>
      <c r="B37" s="200" t="s">
        <v>84</v>
      </c>
      <c r="C37" s="196" t="s">
        <v>142</v>
      </c>
      <c r="D37" s="196" t="s">
        <v>142</v>
      </c>
      <c r="E37" s="197" t="s">
        <v>142</v>
      </c>
      <c r="F37" s="198"/>
      <c r="G37" s="199" t="s">
        <v>142</v>
      </c>
      <c r="H37" s="7"/>
      <c r="I37" s="7"/>
      <c r="J37" s="7"/>
    </row>
    <row r="38" spans="1:12" ht="14.25" customHeight="1" x14ac:dyDescent="0.2">
      <c r="A38" s="115"/>
      <c r="B38" s="50" t="s">
        <v>142</v>
      </c>
      <c r="C38" s="7"/>
      <c r="D38" s="7"/>
      <c r="E38" s="7"/>
      <c r="G38" s="51" t="s">
        <v>142</v>
      </c>
      <c r="H38" s="7"/>
      <c r="I38" s="7"/>
      <c r="J38" s="7"/>
    </row>
    <row r="39" spans="1:12" ht="62.25" customHeight="1" x14ac:dyDescent="0.25">
      <c r="A39" s="115"/>
      <c r="B39" s="93" t="s">
        <v>85</v>
      </c>
      <c r="C39" s="6" t="s">
        <v>87</v>
      </c>
      <c r="D39" s="6" t="s">
        <v>89</v>
      </c>
      <c r="E39" s="54" t="s">
        <v>231</v>
      </c>
      <c r="F39" s="54" t="s">
        <v>71</v>
      </c>
      <c r="G39" s="55" t="s">
        <v>46</v>
      </c>
      <c r="H39" s="7"/>
      <c r="I39" s="7"/>
      <c r="J39" s="7"/>
    </row>
    <row r="40" spans="1:12" ht="14.25" customHeight="1" x14ac:dyDescent="0.2">
      <c r="A40" s="115"/>
      <c r="B40" s="94" t="s">
        <v>160</v>
      </c>
      <c r="C40" s="95" t="s">
        <v>161</v>
      </c>
      <c r="D40" s="96">
        <v>1197</v>
      </c>
      <c r="E40" s="97">
        <v>0</v>
      </c>
      <c r="F40" s="97">
        <v>0</v>
      </c>
      <c r="G40" s="51" t="s">
        <v>142</v>
      </c>
      <c r="H40" s="7"/>
      <c r="I40" s="7"/>
      <c r="J40" s="7"/>
    </row>
    <row r="41" spans="1:12" ht="14.25" customHeight="1" x14ac:dyDescent="0.2">
      <c r="A41" s="117"/>
      <c r="B41" s="94" t="s">
        <v>162</v>
      </c>
      <c r="C41" s="95" t="s">
        <v>163</v>
      </c>
      <c r="D41" s="96">
        <v>2000</v>
      </c>
      <c r="E41" s="97">
        <v>2000</v>
      </c>
      <c r="F41" s="97">
        <v>2000</v>
      </c>
      <c r="G41" s="51" t="s">
        <v>142</v>
      </c>
      <c r="H41" s="7"/>
      <c r="I41" s="7"/>
      <c r="J41" s="7"/>
    </row>
    <row r="42" spans="1:12" ht="14.25" customHeight="1" x14ac:dyDescent="0.2">
      <c r="A42" s="115"/>
      <c r="B42" s="94" t="s">
        <v>164</v>
      </c>
      <c r="C42" s="95" t="s">
        <v>163</v>
      </c>
      <c r="D42" s="96">
        <v>10000</v>
      </c>
      <c r="E42" s="97">
        <v>10000</v>
      </c>
      <c r="F42" s="97">
        <v>10000</v>
      </c>
      <c r="G42" s="51" t="s">
        <v>142</v>
      </c>
      <c r="H42" s="7"/>
      <c r="I42" s="7"/>
      <c r="J42" s="7"/>
    </row>
    <row r="43" spans="1:12" ht="14.25" customHeight="1" x14ac:dyDescent="0.2">
      <c r="A43" s="118"/>
      <c r="B43" s="94" t="s">
        <v>165</v>
      </c>
      <c r="C43" s="95" t="s">
        <v>166</v>
      </c>
      <c r="D43" s="96">
        <v>3000</v>
      </c>
      <c r="E43" s="97">
        <v>0</v>
      </c>
      <c r="F43" s="97">
        <v>0</v>
      </c>
      <c r="G43" s="51" t="s">
        <v>142</v>
      </c>
      <c r="H43" s="7"/>
      <c r="I43" s="7"/>
      <c r="J43" s="7"/>
    </row>
    <row r="44" spans="1:12" ht="14.25" customHeight="1" x14ac:dyDescent="0.2">
      <c r="A44" s="115"/>
      <c r="B44" s="50" t="s">
        <v>142</v>
      </c>
      <c r="C44" s="7"/>
      <c r="D44" s="7"/>
      <c r="E44" s="98"/>
      <c r="F44" s="98"/>
      <c r="G44" s="51" t="s">
        <v>142</v>
      </c>
      <c r="H44" s="7"/>
      <c r="I44" s="7"/>
      <c r="J44" s="7"/>
    </row>
    <row r="45" spans="1:12" ht="14.25" customHeight="1" x14ac:dyDescent="0.2">
      <c r="A45" s="115"/>
      <c r="B45" s="50" t="s">
        <v>142</v>
      </c>
      <c r="C45" s="7"/>
      <c r="D45" s="7"/>
      <c r="E45" s="98"/>
      <c r="F45" s="98"/>
      <c r="G45" s="51" t="s">
        <v>142</v>
      </c>
      <c r="H45" s="7"/>
      <c r="I45" s="7"/>
      <c r="J45" s="7"/>
    </row>
    <row r="46" spans="1:12" ht="14.25" customHeight="1" x14ac:dyDescent="0.2">
      <c r="A46" s="115"/>
      <c r="B46" s="50" t="s">
        <v>142</v>
      </c>
      <c r="C46" s="7"/>
      <c r="D46" s="7"/>
      <c r="E46" s="98"/>
      <c r="F46" s="98"/>
      <c r="G46" s="51" t="s">
        <v>142</v>
      </c>
      <c r="H46" s="7"/>
      <c r="I46" s="7"/>
      <c r="J46" s="7"/>
    </row>
    <row r="47" spans="1:12" ht="14.25" customHeight="1" x14ac:dyDescent="0.2">
      <c r="A47" s="115"/>
      <c r="B47" s="50" t="s">
        <v>142</v>
      </c>
      <c r="C47" s="7"/>
      <c r="D47" s="7"/>
      <c r="E47" s="98"/>
      <c r="F47" s="98"/>
      <c r="G47" s="51" t="s">
        <v>142</v>
      </c>
      <c r="H47" s="7"/>
      <c r="I47" s="7"/>
      <c r="J47" s="7"/>
    </row>
    <row r="48" spans="1:12" ht="14.25" customHeight="1" x14ac:dyDescent="0.2">
      <c r="A48" s="119"/>
      <c r="B48" s="50" t="s">
        <v>142</v>
      </c>
      <c r="C48" s="7"/>
      <c r="D48" s="7"/>
      <c r="E48" s="98"/>
      <c r="F48" s="98"/>
      <c r="G48" s="51" t="s">
        <v>142</v>
      </c>
      <c r="H48" s="7"/>
      <c r="I48" s="7"/>
      <c r="J48" s="7"/>
    </row>
    <row r="49" spans="1:10" ht="14.25" customHeight="1" x14ac:dyDescent="0.2">
      <c r="B49" s="50" t="s">
        <v>142</v>
      </c>
      <c r="C49" s="7"/>
      <c r="D49" s="7"/>
      <c r="E49" s="98"/>
      <c r="F49" s="98"/>
      <c r="G49" s="51" t="s">
        <v>142</v>
      </c>
      <c r="H49" s="7"/>
      <c r="I49" s="7"/>
      <c r="J49" s="7"/>
    </row>
    <row r="50" spans="1:10" ht="14.25" customHeight="1" x14ac:dyDescent="0.2">
      <c r="A50" s="114"/>
      <c r="B50" s="50" t="s">
        <v>142</v>
      </c>
      <c r="C50" s="7"/>
      <c r="D50" s="7"/>
      <c r="E50" s="98"/>
      <c r="F50" s="98"/>
      <c r="G50" s="51" t="s">
        <v>142</v>
      </c>
      <c r="H50" s="7"/>
      <c r="I50" s="7"/>
      <c r="J50" s="7"/>
    </row>
    <row r="51" spans="1:10" ht="14.25" customHeight="1" x14ac:dyDescent="0.2">
      <c r="A51" s="115"/>
      <c r="B51" s="50" t="s">
        <v>142</v>
      </c>
      <c r="C51" s="7"/>
      <c r="D51" s="7"/>
      <c r="E51" s="98"/>
      <c r="F51" s="98"/>
      <c r="G51" s="51" t="s">
        <v>142</v>
      </c>
      <c r="H51" s="7"/>
      <c r="I51" s="7"/>
      <c r="J51" s="7"/>
    </row>
    <row r="52" spans="1:10" ht="14.25" customHeight="1" x14ac:dyDescent="0.2">
      <c r="A52" s="115"/>
      <c r="B52" s="50" t="s">
        <v>142</v>
      </c>
      <c r="C52" s="7"/>
      <c r="D52" s="7"/>
      <c r="E52" s="98"/>
      <c r="F52" s="98"/>
      <c r="G52" s="51" t="s">
        <v>142</v>
      </c>
      <c r="H52" s="7"/>
      <c r="I52" s="7"/>
      <c r="J52" s="7"/>
    </row>
    <row r="53" spans="1:10" ht="14.25" customHeight="1" x14ac:dyDescent="0.2">
      <c r="A53" s="115"/>
      <c r="B53" s="50" t="s">
        <v>142</v>
      </c>
      <c r="C53" s="7"/>
      <c r="D53" s="7"/>
      <c r="E53" s="98"/>
      <c r="F53" s="98"/>
      <c r="G53" s="51" t="s">
        <v>142</v>
      </c>
      <c r="H53" s="7"/>
      <c r="I53" s="7"/>
      <c r="J53" s="7"/>
    </row>
    <row r="54" spans="1:10" ht="14.25" customHeight="1" x14ac:dyDescent="0.2">
      <c r="A54" s="117"/>
      <c r="B54" s="50" t="s">
        <v>142</v>
      </c>
      <c r="C54" s="7"/>
      <c r="D54" s="7"/>
      <c r="E54" s="98"/>
      <c r="F54" s="98"/>
      <c r="G54" s="51" t="s">
        <v>142</v>
      </c>
      <c r="H54" s="7"/>
      <c r="I54" s="7"/>
      <c r="J54" s="7"/>
    </row>
    <row r="55" spans="1:10" ht="14.25" customHeight="1" x14ac:dyDescent="0.2">
      <c r="A55" s="117"/>
      <c r="B55" s="50" t="s">
        <v>142</v>
      </c>
      <c r="C55" s="7"/>
      <c r="D55" s="7"/>
      <c r="E55" s="98"/>
      <c r="F55" s="98"/>
      <c r="G55" s="51" t="s">
        <v>142</v>
      </c>
      <c r="H55" s="7"/>
      <c r="I55" s="7"/>
      <c r="J55" s="7"/>
    </row>
    <row r="56" spans="1:10" ht="14.25" customHeight="1" x14ac:dyDescent="0.2">
      <c r="A56" s="115"/>
      <c r="B56" s="50" t="s">
        <v>142</v>
      </c>
      <c r="C56" s="7"/>
      <c r="D56" s="7"/>
      <c r="E56" s="98"/>
      <c r="F56" s="98"/>
      <c r="G56" s="51" t="s">
        <v>142</v>
      </c>
      <c r="H56" s="7"/>
      <c r="I56" s="7"/>
      <c r="J56" s="7"/>
    </row>
    <row r="57" spans="1:10" ht="14.25" customHeight="1" x14ac:dyDescent="0.2">
      <c r="A57" s="117"/>
      <c r="B57" s="50" t="s">
        <v>142</v>
      </c>
      <c r="C57" s="7"/>
      <c r="D57" s="7"/>
      <c r="E57" s="98"/>
      <c r="F57" s="98"/>
      <c r="G57" s="51" t="s">
        <v>142</v>
      </c>
      <c r="H57" s="7"/>
      <c r="I57" s="7"/>
      <c r="J57" s="7"/>
    </row>
    <row r="58" spans="1:10" ht="14.25" customHeight="1" x14ac:dyDescent="0.2">
      <c r="A58" s="115"/>
      <c r="B58" s="50" t="s">
        <v>142</v>
      </c>
      <c r="C58" s="7"/>
      <c r="D58" s="7"/>
      <c r="E58" s="98"/>
      <c r="F58" s="98"/>
      <c r="G58" s="51" t="s">
        <v>142</v>
      </c>
      <c r="H58" s="7"/>
      <c r="I58" s="7"/>
      <c r="J58" s="7"/>
    </row>
    <row r="59" spans="1:10" ht="14.25" customHeight="1" x14ac:dyDescent="0.2">
      <c r="A59" s="115"/>
      <c r="B59" s="99" t="s">
        <v>142</v>
      </c>
      <c r="C59" s="100" t="s">
        <v>142</v>
      </c>
      <c r="D59" s="100" t="s">
        <v>142</v>
      </c>
      <c r="E59" s="101"/>
      <c r="F59" s="102"/>
      <c r="G59" s="76" t="s">
        <v>142</v>
      </c>
      <c r="H59" s="7"/>
      <c r="I59" s="7"/>
      <c r="J59" s="7"/>
    </row>
    <row r="60" spans="1:10" x14ac:dyDescent="0.2">
      <c r="A60" s="118"/>
      <c r="B60" s="7"/>
      <c r="C60" s="7" t="s">
        <v>167</v>
      </c>
      <c r="D60" s="108" t="s">
        <v>168</v>
      </c>
      <c r="E60" s="7" t="s">
        <v>50</v>
      </c>
      <c r="F60" s="7"/>
      <c r="G60" s="7"/>
      <c r="H60" s="7"/>
      <c r="I60" s="7"/>
      <c r="J60" s="7"/>
    </row>
    <row r="61" spans="1:10" ht="15" x14ac:dyDescent="0.25">
      <c r="A61" s="119"/>
      <c r="B61" s="103" t="s">
        <v>169</v>
      </c>
      <c r="C61" s="187">
        <f>SUM(I12:I21)+SUM(H26:H35)</f>
        <v>88816.438356164377</v>
      </c>
      <c r="D61" s="157">
        <f>SUM(J12:J21)+SUM(I26:I35)</f>
        <v>55956.164383561641</v>
      </c>
      <c r="E61" s="157">
        <f>SUM(H12:H21)+SUM(G26:G35)</f>
        <v>144772.60273972602</v>
      </c>
      <c r="F61" s="7"/>
      <c r="G61" s="7"/>
      <c r="H61" s="7"/>
      <c r="I61" s="7"/>
      <c r="J61" s="7"/>
    </row>
    <row r="62" spans="1:10" ht="4.5" customHeight="1" x14ac:dyDescent="0.2">
      <c r="B62" s="7"/>
      <c r="C62" s="7"/>
      <c r="D62" s="104"/>
      <c r="E62" s="104"/>
      <c r="F62" s="7"/>
      <c r="G62" s="7"/>
      <c r="H62" s="7"/>
      <c r="I62" s="7"/>
      <c r="J62" s="7"/>
    </row>
    <row r="63" spans="1:10" ht="14.25" customHeight="1" x14ac:dyDescent="0.25">
      <c r="A63" s="114"/>
      <c r="B63" s="201" t="s">
        <v>170</v>
      </c>
      <c r="C63" s="187">
        <f>SUM(D40:D59)</f>
        <v>16197</v>
      </c>
      <c r="D63" s="181" t="s">
        <v>135</v>
      </c>
      <c r="E63" s="104"/>
      <c r="F63" s="7"/>
      <c r="G63" s="7"/>
      <c r="H63" s="7"/>
      <c r="I63" s="7"/>
      <c r="J63" s="7"/>
    </row>
    <row r="64" spans="1:10" ht="12.75" customHeight="1" x14ac:dyDescent="0.2">
      <c r="A64" s="115"/>
      <c r="B64" s="7"/>
      <c r="C64" s="7"/>
      <c r="D64" s="104"/>
      <c r="F64" s="7"/>
      <c r="G64" s="7"/>
      <c r="H64" s="7"/>
      <c r="I64" s="7"/>
      <c r="J64" s="7"/>
    </row>
    <row r="65" spans="1:10" ht="15" x14ac:dyDescent="0.25">
      <c r="A65" s="115"/>
      <c r="B65" s="124" t="s">
        <v>171</v>
      </c>
      <c r="C65" s="187">
        <f>C63+C61</f>
        <v>105013.43835616438</v>
      </c>
      <c r="D65" s="104"/>
      <c r="E65" s="104"/>
      <c r="F65" s="7"/>
      <c r="G65" s="7"/>
      <c r="H65" s="7"/>
      <c r="I65" s="7"/>
      <c r="J65" s="7"/>
    </row>
    <row r="66" spans="1:10" ht="12.75" customHeight="1" x14ac:dyDescent="0.2">
      <c r="A66" s="115"/>
      <c r="B66" s="7"/>
      <c r="C66" s="7"/>
      <c r="D66" s="104"/>
      <c r="E66" s="104"/>
      <c r="F66" s="7"/>
      <c r="G66" s="7"/>
      <c r="H66" s="7"/>
      <c r="I66" s="7"/>
      <c r="J66" s="7"/>
    </row>
    <row r="67" spans="1:10" ht="15" x14ac:dyDescent="0.2">
      <c r="A67" s="117"/>
      <c r="B67" s="105" t="s">
        <v>136</v>
      </c>
      <c r="C67" s="180">
        <f>SUM(E40:E43)+SUM(J26:J35)+SUM(K12:K21)</f>
        <v>147972.6</v>
      </c>
      <c r="E67" s="104"/>
      <c r="F67" s="7"/>
      <c r="G67" s="7"/>
      <c r="H67" s="7"/>
      <c r="I67" s="7"/>
      <c r="J67" s="7"/>
    </row>
    <row r="68" spans="1:10" ht="4.5" customHeight="1" x14ac:dyDescent="0.2">
      <c r="A68" s="118"/>
      <c r="B68" s="7"/>
      <c r="C68" s="7"/>
      <c r="D68" s="7"/>
      <c r="E68" s="7"/>
      <c r="F68" s="7"/>
      <c r="G68" s="7"/>
      <c r="H68" s="7"/>
      <c r="I68" s="7"/>
      <c r="J68" s="7"/>
    </row>
    <row r="69" spans="1:10" ht="15" x14ac:dyDescent="0.2">
      <c r="A69" s="118"/>
      <c r="B69" s="106" t="s">
        <v>172</v>
      </c>
      <c r="C69" s="180">
        <f>SUM(L12:L21)+SUM(K26:K35)+SUM(F40:F59)</f>
        <v>50000</v>
      </c>
      <c r="E69" s="7"/>
      <c r="F69" s="7"/>
      <c r="G69" s="7"/>
      <c r="H69" s="7"/>
      <c r="I69" s="7"/>
      <c r="J69" s="7"/>
    </row>
    <row r="70" spans="1:10" ht="15" x14ac:dyDescent="0.25">
      <c r="A70" s="115"/>
      <c r="B70" s="125"/>
      <c r="C70" s="125"/>
    </row>
    <row r="71" spans="1:10" ht="15" x14ac:dyDescent="0.25">
      <c r="A71" s="115"/>
      <c r="B71" s="125"/>
      <c r="C71" s="125"/>
    </row>
    <row r="72" spans="1:10" ht="15" x14ac:dyDescent="0.25">
      <c r="A72" s="115"/>
      <c r="B72" s="125"/>
      <c r="C72" s="125"/>
    </row>
    <row r="73" spans="1:10" ht="15" x14ac:dyDescent="0.25">
      <c r="A73" s="115"/>
      <c r="B73" s="125"/>
      <c r="C73" s="125"/>
    </row>
    <row r="74" spans="1:10" ht="15" x14ac:dyDescent="0.25">
      <c r="A74" s="119"/>
      <c r="B74" s="125"/>
      <c r="C74" s="125"/>
    </row>
    <row r="75" spans="1:10" x14ac:dyDescent="0.25">
      <c r="B75" s="126"/>
      <c r="C75" s="126"/>
    </row>
    <row r="76" spans="1:10" ht="15" x14ac:dyDescent="0.25">
      <c r="A76" s="114"/>
      <c r="B76" s="126"/>
      <c r="C76" s="126"/>
    </row>
    <row r="77" spans="1:10" ht="15" x14ac:dyDescent="0.25">
      <c r="A77" s="115"/>
      <c r="B77" s="125"/>
      <c r="C77" s="125"/>
    </row>
    <row r="78" spans="1:10" ht="15" x14ac:dyDescent="0.25">
      <c r="A78" s="115"/>
      <c r="B78" s="125"/>
      <c r="C78" s="125"/>
    </row>
    <row r="79" spans="1:10" ht="15" x14ac:dyDescent="0.25">
      <c r="A79" s="115"/>
      <c r="B79" s="125"/>
      <c r="C79" s="125"/>
    </row>
    <row r="80" spans="1:10" ht="15" x14ac:dyDescent="0.25">
      <c r="A80" s="118"/>
      <c r="B80" s="125"/>
      <c r="C80" s="125"/>
    </row>
    <row r="81" spans="1:3" ht="15" x14ac:dyDescent="0.25">
      <c r="A81" s="115"/>
      <c r="B81" s="125"/>
      <c r="C81" s="125"/>
    </row>
    <row r="82" spans="1:3" ht="15" x14ac:dyDescent="0.25">
      <c r="A82" s="118"/>
      <c r="B82" s="125"/>
      <c r="C82" s="125"/>
    </row>
    <row r="83" spans="1:3" ht="15" x14ac:dyDescent="0.25">
      <c r="A83" s="115"/>
      <c r="B83" s="125"/>
      <c r="C83" s="125"/>
    </row>
    <row r="84" spans="1:3" ht="15" x14ac:dyDescent="0.25">
      <c r="A84" s="115"/>
      <c r="B84" s="125"/>
      <c r="C84" s="125"/>
    </row>
    <row r="85" spans="1:3" ht="15" x14ac:dyDescent="0.25">
      <c r="A85" s="115"/>
      <c r="B85" s="125"/>
      <c r="C85" s="125"/>
    </row>
    <row r="86" spans="1:3" ht="15" x14ac:dyDescent="0.25">
      <c r="A86" s="115"/>
      <c r="B86" s="125"/>
      <c r="C86" s="125"/>
    </row>
    <row r="87" spans="1:3" ht="15" x14ac:dyDescent="0.25">
      <c r="A87" s="119"/>
      <c r="B87" s="125"/>
      <c r="C87" s="125"/>
    </row>
    <row r="90" spans="1:3" ht="15" x14ac:dyDescent="0.25">
      <c r="A90" s="114"/>
    </row>
    <row r="91" spans="1:3" ht="15" x14ac:dyDescent="0.25">
      <c r="A91" s="115"/>
      <c r="B91" s="125"/>
      <c r="C91" s="125"/>
    </row>
    <row r="92" spans="1:3" ht="15" x14ac:dyDescent="0.25">
      <c r="A92" s="118"/>
      <c r="B92" s="125"/>
      <c r="C92" s="125"/>
    </row>
    <row r="93" spans="1:3" ht="15" x14ac:dyDescent="0.25">
      <c r="A93" s="115"/>
      <c r="B93" s="125"/>
      <c r="C93" s="125"/>
    </row>
    <row r="94" spans="1:3" ht="15" x14ac:dyDescent="0.25">
      <c r="A94" s="118"/>
      <c r="B94" s="125"/>
      <c r="C94" s="125"/>
    </row>
    <row r="95" spans="1:3" ht="15" x14ac:dyDescent="0.25">
      <c r="A95" s="115"/>
      <c r="B95" s="125"/>
      <c r="C95" s="125"/>
    </row>
    <row r="96" spans="1:3" ht="15" x14ac:dyDescent="0.25">
      <c r="A96" s="118"/>
      <c r="B96" s="125"/>
      <c r="C96" s="125"/>
    </row>
    <row r="97" spans="1:3" ht="15" x14ac:dyDescent="0.25">
      <c r="A97" s="115"/>
      <c r="B97" s="125"/>
      <c r="C97" s="125"/>
    </row>
    <row r="98" spans="1:3" ht="15" x14ac:dyDescent="0.25">
      <c r="A98" s="115"/>
      <c r="B98" s="125"/>
      <c r="C98" s="125"/>
    </row>
    <row r="99" spans="1:3" ht="15" x14ac:dyDescent="0.25">
      <c r="A99" s="115"/>
      <c r="B99" s="125"/>
      <c r="C99" s="125"/>
    </row>
    <row r="100" spans="1:3" ht="15" x14ac:dyDescent="0.25">
      <c r="A100" s="115"/>
      <c r="B100" s="125"/>
      <c r="C100" s="125"/>
    </row>
    <row r="101" spans="1:3" ht="15" x14ac:dyDescent="0.25">
      <c r="A101" s="119"/>
      <c r="B101" s="125"/>
      <c r="C101" s="125"/>
    </row>
    <row r="102" spans="1:3" x14ac:dyDescent="0.25">
      <c r="B102" s="126"/>
      <c r="C102" s="126"/>
    </row>
    <row r="103" spans="1:3" x14ac:dyDescent="0.25">
      <c r="B103" s="126"/>
      <c r="C103" s="126"/>
    </row>
    <row r="104" spans="1:3" ht="15" x14ac:dyDescent="0.25">
      <c r="A104" s="114"/>
      <c r="B104" s="126"/>
      <c r="C104" s="126"/>
    </row>
    <row r="105" spans="1:3" ht="15" x14ac:dyDescent="0.25">
      <c r="A105" s="115"/>
      <c r="B105" s="125"/>
      <c r="C105" s="125"/>
    </row>
    <row r="106" spans="1:3" ht="15" x14ac:dyDescent="0.25">
      <c r="A106" s="115"/>
      <c r="B106" s="125"/>
      <c r="C106" s="125"/>
    </row>
    <row r="107" spans="1:3" ht="15" x14ac:dyDescent="0.25">
      <c r="A107" s="115"/>
      <c r="B107" s="125"/>
      <c r="C107" s="125"/>
    </row>
    <row r="108" spans="1:3" ht="15" x14ac:dyDescent="0.25">
      <c r="A108" s="117"/>
      <c r="B108" s="125"/>
      <c r="C108" s="125"/>
    </row>
    <row r="109" spans="1:3" ht="15" x14ac:dyDescent="0.25">
      <c r="A109" s="118"/>
      <c r="B109" s="125"/>
      <c r="C109" s="125"/>
    </row>
    <row r="110" spans="1:3" ht="15" x14ac:dyDescent="0.25">
      <c r="A110" s="118"/>
      <c r="B110" s="125"/>
      <c r="C110" s="125"/>
    </row>
    <row r="111" spans="1:3" ht="15" x14ac:dyDescent="0.25">
      <c r="A111" s="115"/>
      <c r="B111" s="125"/>
      <c r="C111" s="125"/>
    </row>
    <row r="112" spans="1:3" ht="15" x14ac:dyDescent="0.25">
      <c r="A112" s="115"/>
      <c r="B112" s="125"/>
      <c r="C112" s="125"/>
    </row>
    <row r="113" spans="1:3" ht="15" x14ac:dyDescent="0.25">
      <c r="A113" s="115"/>
      <c r="B113" s="125"/>
      <c r="C113" s="125"/>
    </row>
    <row r="114" spans="1:3" ht="15" x14ac:dyDescent="0.25">
      <c r="A114" s="115"/>
      <c r="B114" s="125"/>
      <c r="C114" s="125"/>
    </row>
    <row r="115" spans="1:3" ht="15" x14ac:dyDescent="0.25">
      <c r="A115" s="119"/>
      <c r="B115" s="125"/>
      <c r="C115" s="125"/>
    </row>
    <row r="118" spans="1:3" ht="15" x14ac:dyDescent="0.25">
      <c r="A118" s="207"/>
      <c r="B118" s="207"/>
      <c r="C118" s="207"/>
    </row>
    <row r="120" spans="1:3" ht="15" x14ac:dyDescent="0.25">
      <c r="B120" s="107"/>
      <c r="C120" s="107"/>
    </row>
    <row r="121" spans="1:3" ht="15" x14ac:dyDescent="0.25">
      <c r="A121" s="114"/>
    </row>
    <row r="122" spans="1:3" ht="15" x14ac:dyDescent="0.25">
      <c r="A122" s="115"/>
      <c r="B122" s="125"/>
      <c r="C122" s="125"/>
    </row>
    <row r="123" spans="1:3" ht="15" x14ac:dyDescent="0.25">
      <c r="A123" s="118"/>
      <c r="B123" s="125"/>
      <c r="C123" s="125"/>
    </row>
    <row r="124" spans="1:3" ht="15" x14ac:dyDescent="0.25">
      <c r="A124" s="115"/>
      <c r="B124" s="125"/>
      <c r="C124" s="125"/>
    </row>
    <row r="125" spans="1:3" ht="15" x14ac:dyDescent="0.25">
      <c r="A125" s="118"/>
      <c r="B125" s="125"/>
      <c r="C125" s="125"/>
    </row>
    <row r="126" spans="1:3" ht="15" x14ac:dyDescent="0.25">
      <c r="A126" s="115"/>
      <c r="B126" s="125"/>
      <c r="C126" s="125"/>
    </row>
    <row r="127" spans="1:3" ht="15" x14ac:dyDescent="0.25">
      <c r="A127" s="118"/>
      <c r="B127" s="125"/>
      <c r="C127" s="125"/>
    </row>
    <row r="128" spans="1:3" ht="15" x14ac:dyDescent="0.25">
      <c r="A128" s="115"/>
      <c r="B128" s="125"/>
      <c r="C128" s="125"/>
    </row>
    <row r="129" spans="1:3" ht="15" x14ac:dyDescent="0.25">
      <c r="A129" s="115"/>
      <c r="B129" s="125"/>
      <c r="C129" s="125"/>
    </row>
    <row r="130" spans="1:3" ht="15" x14ac:dyDescent="0.25">
      <c r="A130" s="115"/>
      <c r="B130" s="125"/>
      <c r="C130" s="125"/>
    </row>
    <row r="131" spans="1:3" ht="15" x14ac:dyDescent="0.25">
      <c r="A131" s="115"/>
      <c r="B131" s="125"/>
      <c r="C131" s="125"/>
    </row>
    <row r="132" spans="1:3" ht="15" x14ac:dyDescent="0.25">
      <c r="A132" s="119"/>
      <c r="B132" s="125"/>
      <c r="C132" s="125"/>
    </row>
    <row r="133" spans="1:3" x14ac:dyDescent="0.25">
      <c r="B133" s="126"/>
      <c r="C133" s="126"/>
    </row>
    <row r="134" spans="1:3" x14ac:dyDescent="0.25">
      <c r="B134" s="126"/>
      <c r="C134" s="126"/>
    </row>
    <row r="135" spans="1:3" ht="15" x14ac:dyDescent="0.25">
      <c r="A135" s="114"/>
      <c r="B135" s="126"/>
      <c r="C135" s="126"/>
    </row>
    <row r="136" spans="1:3" ht="15" x14ac:dyDescent="0.25">
      <c r="A136" s="115"/>
      <c r="B136" s="125"/>
      <c r="C136" s="125"/>
    </row>
    <row r="137" spans="1:3" ht="15" x14ac:dyDescent="0.25">
      <c r="A137" s="115"/>
      <c r="B137" s="125"/>
      <c r="C137" s="125"/>
    </row>
    <row r="138" spans="1:3" ht="15" x14ac:dyDescent="0.25">
      <c r="A138" s="115"/>
      <c r="B138" s="125"/>
      <c r="C138" s="125"/>
    </row>
    <row r="139" spans="1:3" ht="15" x14ac:dyDescent="0.25">
      <c r="A139" s="117"/>
      <c r="B139" s="125"/>
      <c r="C139" s="125"/>
    </row>
    <row r="140" spans="1:3" ht="15" x14ac:dyDescent="0.25">
      <c r="A140" s="118"/>
      <c r="B140" s="125"/>
      <c r="C140" s="125"/>
    </row>
    <row r="141" spans="1:3" ht="15" x14ac:dyDescent="0.25">
      <c r="A141" s="118"/>
      <c r="B141" s="125"/>
      <c r="C141" s="125"/>
    </row>
    <row r="142" spans="1:3" ht="15" x14ac:dyDescent="0.25">
      <c r="A142" s="115"/>
      <c r="B142" s="125"/>
      <c r="C142" s="125"/>
    </row>
    <row r="143" spans="1:3" ht="15" x14ac:dyDescent="0.25">
      <c r="A143" s="115"/>
      <c r="B143" s="125"/>
      <c r="C143" s="125"/>
    </row>
    <row r="144" spans="1:3" ht="15" x14ac:dyDescent="0.25">
      <c r="A144" s="115"/>
      <c r="B144" s="125"/>
      <c r="C144" s="125"/>
    </row>
    <row r="145" spans="1:3" ht="15" x14ac:dyDescent="0.25">
      <c r="A145" s="115"/>
      <c r="B145" s="125"/>
      <c r="C145" s="125"/>
    </row>
    <row r="146" spans="1:3" ht="15" x14ac:dyDescent="0.25">
      <c r="A146" s="119"/>
      <c r="B146" s="125"/>
      <c r="C146" s="125"/>
    </row>
    <row r="147" spans="1:3" x14ac:dyDescent="0.25">
      <c r="B147" s="126"/>
      <c r="C147" s="126"/>
    </row>
    <row r="148" spans="1:3" x14ac:dyDescent="0.25">
      <c r="B148" s="126"/>
      <c r="C148" s="126"/>
    </row>
    <row r="149" spans="1:3" ht="15" x14ac:dyDescent="0.25">
      <c r="A149" s="114"/>
      <c r="B149" s="126"/>
      <c r="C149" s="126"/>
    </row>
    <row r="150" spans="1:3" ht="15" x14ac:dyDescent="0.25">
      <c r="A150" s="115"/>
      <c r="B150" s="125"/>
      <c r="C150" s="125"/>
    </row>
    <row r="151" spans="1:3" ht="15" x14ac:dyDescent="0.25">
      <c r="A151" s="115"/>
      <c r="B151" s="125"/>
      <c r="C151" s="125"/>
    </row>
    <row r="152" spans="1:3" ht="15" x14ac:dyDescent="0.25">
      <c r="A152" s="118"/>
      <c r="B152" s="125"/>
      <c r="C152" s="125"/>
    </row>
    <row r="153" spans="1:3" ht="15" x14ac:dyDescent="0.25">
      <c r="B153" s="125"/>
      <c r="C153" s="125"/>
    </row>
    <row r="154" spans="1:3" ht="15" x14ac:dyDescent="0.25">
      <c r="A154" s="115"/>
      <c r="B154" s="125"/>
      <c r="C154" s="125"/>
    </row>
    <row r="155" spans="1:3" ht="15" x14ac:dyDescent="0.25">
      <c r="A155" s="118"/>
      <c r="B155" s="125"/>
      <c r="C155" s="125"/>
    </row>
    <row r="156" spans="1:3" ht="15" x14ac:dyDescent="0.25">
      <c r="A156" s="115"/>
      <c r="B156" s="125"/>
      <c r="C156" s="125"/>
    </row>
    <row r="157" spans="1:3" ht="15" x14ac:dyDescent="0.25">
      <c r="A157" s="115"/>
      <c r="B157" s="125"/>
      <c r="C157" s="125"/>
    </row>
    <row r="158" spans="1:3" ht="15" x14ac:dyDescent="0.25">
      <c r="A158" s="115"/>
      <c r="B158" s="125"/>
      <c r="C158" s="125"/>
    </row>
    <row r="159" spans="1:3" ht="15" x14ac:dyDescent="0.25">
      <c r="A159" s="115"/>
      <c r="B159" s="125"/>
      <c r="C159" s="125"/>
    </row>
    <row r="160" spans="1:3" ht="15" x14ac:dyDescent="0.25">
      <c r="A160" s="119"/>
      <c r="B160" s="125"/>
      <c r="C160" s="125"/>
    </row>
    <row r="161" spans="1:3" x14ac:dyDescent="0.25">
      <c r="B161" s="126"/>
      <c r="C161" s="126"/>
    </row>
    <row r="162" spans="1:3" x14ac:dyDescent="0.25">
      <c r="B162" s="126"/>
      <c r="C162" s="126"/>
    </row>
    <row r="163" spans="1:3" ht="15" x14ac:dyDescent="0.25">
      <c r="A163" s="114"/>
      <c r="B163" s="126"/>
      <c r="C163" s="126"/>
    </row>
    <row r="164" spans="1:3" ht="15" x14ac:dyDescent="0.25">
      <c r="A164" s="115"/>
      <c r="B164" s="125"/>
      <c r="C164" s="125"/>
    </row>
    <row r="165" spans="1:3" ht="15" x14ac:dyDescent="0.25">
      <c r="A165" s="115"/>
      <c r="B165" s="125"/>
      <c r="C165" s="125"/>
    </row>
    <row r="166" spans="1:3" ht="15" x14ac:dyDescent="0.25">
      <c r="A166" s="115"/>
      <c r="B166" s="125"/>
      <c r="C166" s="125"/>
    </row>
    <row r="167" spans="1:3" ht="15" x14ac:dyDescent="0.25">
      <c r="A167" s="117"/>
      <c r="B167" s="125"/>
      <c r="C167" s="125"/>
    </row>
    <row r="168" spans="1:3" ht="15" x14ac:dyDescent="0.25">
      <c r="A168" s="115"/>
      <c r="B168" s="125"/>
      <c r="C168" s="125"/>
    </row>
    <row r="169" spans="1:3" ht="15" x14ac:dyDescent="0.25">
      <c r="A169" s="117"/>
      <c r="B169" s="125"/>
      <c r="C169" s="125"/>
    </row>
    <row r="170" spans="1:3" ht="15" x14ac:dyDescent="0.25">
      <c r="A170" s="115"/>
      <c r="B170" s="125"/>
      <c r="C170" s="125"/>
    </row>
    <row r="171" spans="1:3" ht="15" x14ac:dyDescent="0.25">
      <c r="A171" s="118"/>
      <c r="B171" s="125"/>
      <c r="C171" s="125"/>
    </row>
    <row r="172" spans="1:3" ht="15" x14ac:dyDescent="0.25">
      <c r="A172" s="115"/>
      <c r="B172" s="125"/>
      <c r="C172" s="125"/>
    </row>
    <row r="173" spans="1:3" ht="15" x14ac:dyDescent="0.25">
      <c r="A173" s="115"/>
      <c r="B173" s="125"/>
      <c r="C173" s="125"/>
    </row>
    <row r="174" spans="1:3" ht="15" x14ac:dyDescent="0.25">
      <c r="A174" s="119"/>
      <c r="B174" s="125"/>
      <c r="C174" s="125"/>
    </row>
    <row r="175" spans="1:3" x14ac:dyDescent="0.25">
      <c r="B175" s="126"/>
      <c r="C175" s="126"/>
    </row>
    <row r="176" spans="1:3" x14ac:dyDescent="0.25">
      <c r="B176" s="126"/>
      <c r="C176" s="126"/>
    </row>
    <row r="177" spans="1:3" ht="15" x14ac:dyDescent="0.25">
      <c r="A177" s="114"/>
      <c r="B177" s="126"/>
      <c r="C177" s="126"/>
    </row>
    <row r="178" spans="1:3" ht="15" x14ac:dyDescent="0.25">
      <c r="A178" s="115"/>
      <c r="B178" s="125"/>
      <c r="C178" s="125"/>
    </row>
    <row r="179" spans="1:3" ht="15" x14ac:dyDescent="0.25">
      <c r="A179" s="115"/>
      <c r="B179" s="125"/>
      <c r="C179" s="125"/>
    </row>
    <row r="180" spans="1:3" ht="15" x14ac:dyDescent="0.25">
      <c r="A180" s="115"/>
      <c r="B180" s="125"/>
      <c r="C180" s="125"/>
    </row>
    <row r="181" spans="1:3" ht="15" x14ac:dyDescent="0.25">
      <c r="A181" s="117"/>
      <c r="B181" s="125"/>
      <c r="C181" s="125"/>
    </row>
    <row r="182" spans="1:3" ht="15" x14ac:dyDescent="0.25">
      <c r="A182" s="115"/>
      <c r="B182" s="125"/>
      <c r="C182" s="125"/>
    </row>
    <row r="183" spans="1:3" ht="15" x14ac:dyDescent="0.25">
      <c r="A183" s="117"/>
      <c r="B183" s="125"/>
      <c r="C183" s="125"/>
    </row>
    <row r="184" spans="1:3" ht="15" x14ac:dyDescent="0.25">
      <c r="A184" s="118"/>
      <c r="B184" s="125"/>
      <c r="C184" s="125"/>
    </row>
    <row r="185" spans="1:3" ht="15" x14ac:dyDescent="0.25">
      <c r="A185" s="118"/>
      <c r="B185" s="125"/>
      <c r="C185" s="125"/>
    </row>
    <row r="186" spans="1:3" ht="15" x14ac:dyDescent="0.25">
      <c r="A186" s="115"/>
      <c r="B186" s="125"/>
      <c r="C186" s="125"/>
    </row>
    <row r="187" spans="1:3" ht="15" x14ac:dyDescent="0.25">
      <c r="A187" s="115"/>
      <c r="B187" s="125"/>
      <c r="C187" s="125"/>
    </row>
    <row r="188" spans="1:3" ht="15" x14ac:dyDescent="0.25">
      <c r="A188" s="119"/>
      <c r="B188" s="125"/>
      <c r="C188" s="125"/>
    </row>
    <row r="189" spans="1:3" x14ac:dyDescent="0.25">
      <c r="B189" s="126"/>
      <c r="C189" s="126"/>
    </row>
    <row r="190" spans="1:3" x14ac:dyDescent="0.25">
      <c r="B190" s="126"/>
      <c r="C190" s="126"/>
    </row>
    <row r="191" spans="1:3" ht="15" x14ac:dyDescent="0.25">
      <c r="A191" s="114"/>
      <c r="B191" s="126"/>
      <c r="C191" s="126"/>
    </row>
    <row r="192" spans="1:3" ht="15" x14ac:dyDescent="0.25">
      <c r="A192" s="115"/>
      <c r="B192" s="125"/>
      <c r="C192" s="125"/>
    </row>
    <row r="193" spans="1:3" ht="15" x14ac:dyDescent="0.25">
      <c r="A193" s="115"/>
      <c r="B193" s="125"/>
      <c r="C193" s="125"/>
    </row>
    <row r="194" spans="1:3" ht="15" x14ac:dyDescent="0.25">
      <c r="A194" s="115"/>
      <c r="B194" s="125"/>
      <c r="C194" s="125"/>
    </row>
    <row r="195" spans="1:3" ht="15" x14ac:dyDescent="0.25">
      <c r="A195" s="117"/>
      <c r="B195" s="125"/>
      <c r="C195" s="125"/>
    </row>
    <row r="196" spans="1:3" ht="15" x14ac:dyDescent="0.25">
      <c r="A196" s="115"/>
      <c r="B196" s="125"/>
      <c r="C196" s="125"/>
    </row>
    <row r="197" spans="1:3" ht="15" x14ac:dyDescent="0.25">
      <c r="A197" s="118"/>
      <c r="B197" s="125"/>
      <c r="C197" s="125"/>
    </row>
    <row r="198" spans="1:3" ht="15" x14ac:dyDescent="0.25">
      <c r="A198" s="118"/>
      <c r="B198" s="125"/>
      <c r="C198" s="125"/>
    </row>
    <row r="199" spans="1:3" ht="15" x14ac:dyDescent="0.25">
      <c r="A199" s="118"/>
      <c r="B199" s="125"/>
      <c r="C199" s="125"/>
    </row>
    <row r="200" spans="1:3" ht="15" x14ac:dyDescent="0.25">
      <c r="A200" s="115"/>
      <c r="B200" s="125"/>
      <c r="C200" s="125"/>
    </row>
    <row r="201" spans="1:3" ht="15" x14ac:dyDescent="0.25">
      <c r="A201" s="115"/>
      <c r="B201" s="125"/>
      <c r="C201" s="125"/>
    </row>
    <row r="202" spans="1:3" ht="15" x14ac:dyDescent="0.25">
      <c r="A202" s="119"/>
      <c r="B202" s="125"/>
      <c r="C202" s="125"/>
    </row>
    <row r="205" spans="1:3" ht="15" x14ac:dyDescent="0.25">
      <c r="A205" s="114"/>
    </row>
    <row r="206" spans="1:3" ht="15" x14ac:dyDescent="0.25">
      <c r="A206" s="115"/>
      <c r="B206" s="125"/>
      <c r="C206" s="125"/>
    </row>
    <row r="207" spans="1:3" ht="15" x14ac:dyDescent="0.25">
      <c r="A207" s="115"/>
      <c r="B207" s="125"/>
      <c r="C207" s="125"/>
    </row>
    <row r="208" spans="1:3" ht="15" x14ac:dyDescent="0.25">
      <c r="A208" s="118"/>
      <c r="B208" s="125"/>
      <c r="C208" s="125"/>
    </row>
    <row r="209" spans="1:4" ht="15" x14ac:dyDescent="0.25">
      <c r="A209" s="117"/>
      <c r="B209" s="125"/>
      <c r="C209" s="125"/>
    </row>
    <row r="210" spans="1:4" ht="15" x14ac:dyDescent="0.25">
      <c r="A210" s="115"/>
      <c r="B210" s="125"/>
      <c r="C210" s="125"/>
    </row>
    <row r="211" spans="1:4" ht="15" x14ac:dyDescent="0.25">
      <c r="A211" s="118"/>
      <c r="B211" s="125"/>
      <c r="C211" s="125"/>
    </row>
    <row r="212" spans="1:4" ht="15" x14ac:dyDescent="0.25">
      <c r="A212" s="118"/>
      <c r="B212" s="125"/>
      <c r="C212" s="125"/>
    </row>
    <row r="213" spans="1:4" ht="15" x14ac:dyDescent="0.25">
      <c r="A213" s="118"/>
      <c r="B213" s="125"/>
      <c r="C213" s="125"/>
    </row>
    <row r="214" spans="1:4" ht="15" x14ac:dyDescent="0.25">
      <c r="A214" s="115"/>
      <c r="B214" s="125"/>
      <c r="C214" s="125"/>
    </row>
    <row r="215" spans="1:4" ht="15" x14ac:dyDescent="0.25">
      <c r="A215" s="115"/>
      <c r="B215" s="125"/>
      <c r="C215" s="125"/>
    </row>
    <row r="216" spans="1:4" ht="15" x14ac:dyDescent="0.25">
      <c r="A216" s="119"/>
      <c r="B216" s="125"/>
      <c r="C216" s="125"/>
    </row>
    <row r="218" spans="1:4" ht="15" x14ac:dyDescent="0.25">
      <c r="B218" s="127"/>
      <c r="C218" s="127"/>
      <c r="D218" s="127"/>
    </row>
    <row r="219" spans="1:4" ht="15" x14ac:dyDescent="0.2">
      <c r="A219" s="4"/>
      <c r="B219" s="128"/>
      <c r="C219" s="128"/>
      <c r="D219" s="128"/>
    </row>
  </sheetData>
  <sheetProtection sheet="1" objects="1" scenarios="1"/>
  <protectedRanges>
    <protectedRange sqref="C4:C7" name="Range1"/>
    <protectedRange sqref="B12:G21" name="Range2"/>
    <protectedRange sqref="K12:M21" name="Range3"/>
    <protectedRange sqref="B26:F35" name="Range4"/>
    <protectedRange sqref="J26:L35" name="Range5"/>
    <protectedRange sqref="B40:G59" name="Range6"/>
  </protectedRanges>
  <mergeCells count="3">
    <mergeCell ref="A118:C118"/>
    <mergeCell ref="B2:F2"/>
    <mergeCell ref="B23:C23"/>
  </mergeCells>
  <dataValidations count="1">
    <dataValidation allowBlank="1" showInputMessage="1" showErrorMessage="1" sqref="K26:K35 L12:L21" xr:uid="{0623255C-B3E7-4E69-87BA-3C7037434408}"/>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3">
        <x14:dataValidation type="list" allowBlank="1" showInputMessage="1" showErrorMessage="1" xr:uid="{38CD6277-2687-4E89-96F2-C7013BB6DAF7}">
          <x14:formula1>
            <xm:f>'Conditional Data (Do not edit)'!$B$3:$B$45</xm:f>
          </x14:formula1>
          <xm:sqref>C26:C35 C12:C21</xm:sqref>
        </x14:dataValidation>
        <x14:dataValidation type="list" allowBlank="1" showInputMessage="1" showErrorMessage="1" xr:uid="{E20D643C-BD42-48B7-A25D-58DABE9542C7}">
          <x14:formula1>
            <xm:f>'Conditional Data (Do not edit)'!$C$3:$C$4</xm:f>
          </x14:formula1>
          <xm:sqref>D12:D21</xm:sqref>
        </x14:dataValidation>
        <x14:dataValidation type="list" allowBlank="1" showInputMessage="1" showErrorMessage="1" xr:uid="{82B4E04C-B1EB-4276-8F68-0666EE8DD8BB}">
          <x14:formula1>
            <xm:f>'Conditional Data (Do not edit)'!$C$10:$C$13</xm:f>
          </x14:formula1>
          <xm:sqref>C40:C59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4429A-2B99-4CFE-A3FD-39CE64F6F370}">
  <dimension ref="B2:C45"/>
  <sheetViews>
    <sheetView workbookViewId="0">
      <selection activeCell="B34" sqref="B34"/>
    </sheetView>
  </sheetViews>
  <sheetFormatPr defaultRowHeight="15.75" x14ac:dyDescent="0.25"/>
  <cols>
    <col min="2" max="2" width="24.5" customWidth="1"/>
    <col min="3" max="3" width="35" customWidth="1"/>
  </cols>
  <sheetData>
    <row r="2" spans="2:3" x14ac:dyDescent="0.25">
      <c r="B2" s="2" t="s">
        <v>64</v>
      </c>
      <c r="C2" s="2" t="s">
        <v>173</v>
      </c>
    </row>
    <row r="3" spans="2:3" x14ac:dyDescent="0.25">
      <c r="B3" s="1" t="s">
        <v>152</v>
      </c>
      <c r="C3" s="1" t="s">
        <v>149</v>
      </c>
    </row>
    <row r="4" spans="2:3" x14ac:dyDescent="0.25">
      <c r="B4" s="1" t="s">
        <v>174</v>
      </c>
      <c r="C4" s="1" t="s">
        <v>153</v>
      </c>
    </row>
    <row r="5" spans="2:3" x14ac:dyDescent="0.25">
      <c r="B5" s="1" t="s">
        <v>175</v>
      </c>
      <c r="C5" s="1"/>
    </row>
    <row r="6" spans="2:3" x14ac:dyDescent="0.25">
      <c r="B6" s="1" t="s">
        <v>176</v>
      </c>
      <c r="C6" s="2" t="s">
        <v>177</v>
      </c>
    </row>
    <row r="7" spans="2:3" x14ac:dyDescent="0.25">
      <c r="B7" s="1" t="s">
        <v>150</v>
      </c>
      <c r="C7" s="1" t="s">
        <v>178</v>
      </c>
    </row>
    <row r="8" spans="2:3" x14ac:dyDescent="0.25">
      <c r="B8" s="1" t="s">
        <v>179</v>
      </c>
      <c r="C8" s="1"/>
    </row>
    <row r="9" spans="2:3" x14ac:dyDescent="0.25">
      <c r="B9" s="1" t="s">
        <v>180</v>
      </c>
      <c r="C9" s="2" t="s">
        <v>181</v>
      </c>
    </row>
    <row r="10" spans="2:3" x14ac:dyDescent="0.25">
      <c r="B10" s="1" t="s">
        <v>182</v>
      </c>
      <c r="C10" s="1" t="s">
        <v>161</v>
      </c>
    </row>
    <row r="11" spans="2:3" x14ac:dyDescent="0.25">
      <c r="B11" s="1" t="s">
        <v>183</v>
      </c>
      <c r="C11" s="1" t="s">
        <v>184</v>
      </c>
    </row>
    <row r="12" spans="2:3" x14ac:dyDescent="0.25">
      <c r="B12" s="1" t="s">
        <v>185</v>
      </c>
      <c r="C12" s="1" t="s">
        <v>166</v>
      </c>
    </row>
    <row r="13" spans="2:3" x14ac:dyDescent="0.25">
      <c r="B13" s="1" t="s">
        <v>186</v>
      </c>
      <c r="C13" s="1" t="s">
        <v>163</v>
      </c>
    </row>
    <row r="14" spans="2:3" x14ac:dyDescent="0.25">
      <c r="B14" s="1" t="s">
        <v>187</v>
      </c>
      <c r="C14" s="1"/>
    </row>
    <row r="15" spans="2:3" x14ac:dyDescent="0.25">
      <c r="B15" s="1" t="s">
        <v>188</v>
      </c>
      <c r="C15" s="2" t="s">
        <v>110</v>
      </c>
    </row>
    <row r="16" spans="2:3" x14ac:dyDescent="0.25">
      <c r="B16" s="1" t="s">
        <v>189</v>
      </c>
      <c r="C16" s="1" t="s">
        <v>190</v>
      </c>
    </row>
    <row r="17" spans="2:3" x14ac:dyDescent="0.25">
      <c r="B17" s="1" t="s">
        <v>191</v>
      </c>
      <c r="C17" s="3" t="s">
        <v>192</v>
      </c>
    </row>
    <row r="18" spans="2:3" x14ac:dyDescent="0.25">
      <c r="B18" s="1" t="s">
        <v>159</v>
      </c>
      <c r="C18" s="1" t="s">
        <v>131</v>
      </c>
    </row>
    <row r="19" spans="2:3" x14ac:dyDescent="0.25">
      <c r="B19" s="1" t="s">
        <v>193</v>
      </c>
      <c r="C19" s="2" t="s">
        <v>194</v>
      </c>
    </row>
    <row r="20" spans="2:3" x14ac:dyDescent="0.25">
      <c r="B20" s="1" t="s">
        <v>195</v>
      </c>
      <c r="C20" s="1" t="s">
        <v>118</v>
      </c>
    </row>
    <row r="21" spans="2:3" x14ac:dyDescent="0.25">
      <c r="B21" s="1" t="s">
        <v>196</v>
      </c>
      <c r="C21" s="1" t="s">
        <v>123</v>
      </c>
    </row>
    <row r="22" spans="2:3" x14ac:dyDescent="0.25">
      <c r="B22" s="1" t="s">
        <v>197</v>
      </c>
      <c r="C22" s="1" t="s">
        <v>124</v>
      </c>
    </row>
    <row r="23" spans="2:3" x14ac:dyDescent="0.25">
      <c r="B23" s="1" t="s">
        <v>198</v>
      </c>
      <c r="C23" s="1" t="s">
        <v>125</v>
      </c>
    </row>
    <row r="24" spans="2:3" x14ac:dyDescent="0.25">
      <c r="B24" s="1" t="s">
        <v>199</v>
      </c>
      <c r="C24" s="1" t="s">
        <v>126</v>
      </c>
    </row>
    <row r="25" spans="2:3" x14ac:dyDescent="0.25">
      <c r="B25" s="1" t="s">
        <v>200</v>
      </c>
      <c r="C25" s="1" t="s">
        <v>115</v>
      </c>
    </row>
    <row r="26" spans="2:3" x14ac:dyDescent="0.25">
      <c r="B26" s="1" t="s">
        <v>201</v>
      </c>
      <c r="C26" s="1" t="s">
        <v>128</v>
      </c>
    </row>
    <row r="27" spans="2:3" x14ac:dyDescent="0.25">
      <c r="B27" s="1" t="s">
        <v>202</v>
      </c>
      <c r="C27" s="1" t="s">
        <v>131</v>
      </c>
    </row>
    <row r="28" spans="2:3" x14ac:dyDescent="0.25">
      <c r="B28" s="1" t="s">
        <v>203</v>
      </c>
      <c r="C28" s="1"/>
    </row>
    <row r="29" spans="2:3" x14ac:dyDescent="0.25">
      <c r="B29" s="1" t="s">
        <v>204</v>
      </c>
      <c r="C29" s="2" t="s">
        <v>205</v>
      </c>
    </row>
    <row r="30" spans="2:3" x14ac:dyDescent="0.25">
      <c r="B30" s="1" t="s">
        <v>206</v>
      </c>
      <c r="C30" s="1" t="s">
        <v>116</v>
      </c>
    </row>
    <row r="31" spans="2:3" x14ac:dyDescent="0.25">
      <c r="B31" s="1" t="s">
        <v>207</v>
      </c>
      <c r="C31" s="1" t="s">
        <v>119</v>
      </c>
    </row>
    <row r="32" spans="2:3" x14ac:dyDescent="0.25">
      <c r="B32" s="1" t="s">
        <v>208</v>
      </c>
    </row>
    <row r="33" spans="2:2" x14ac:dyDescent="0.25">
      <c r="B33" s="1" t="s">
        <v>157</v>
      </c>
    </row>
    <row r="34" spans="2:2" x14ac:dyDescent="0.25">
      <c r="B34" s="1" t="s">
        <v>209</v>
      </c>
    </row>
    <row r="35" spans="2:2" x14ac:dyDescent="0.25">
      <c r="B35" s="1" t="s">
        <v>210</v>
      </c>
    </row>
    <row r="36" spans="2:2" x14ac:dyDescent="0.25">
      <c r="B36" s="1" t="s">
        <v>211</v>
      </c>
    </row>
    <row r="37" spans="2:2" x14ac:dyDescent="0.25">
      <c r="B37" s="1" t="s">
        <v>212</v>
      </c>
    </row>
    <row r="38" spans="2:2" x14ac:dyDescent="0.25">
      <c r="B38" s="1" t="s">
        <v>213</v>
      </c>
    </row>
    <row r="39" spans="2:2" x14ac:dyDescent="0.25">
      <c r="B39" s="1" t="s">
        <v>214</v>
      </c>
    </row>
    <row r="40" spans="2:2" x14ac:dyDescent="0.25">
      <c r="B40" s="1" t="s">
        <v>215</v>
      </c>
    </row>
    <row r="41" spans="2:2" x14ac:dyDescent="0.25">
      <c r="B41" s="1" t="s">
        <v>216</v>
      </c>
    </row>
    <row r="42" spans="2:2" x14ac:dyDescent="0.25">
      <c r="B42" s="1" t="s">
        <v>217</v>
      </c>
    </row>
    <row r="43" spans="2:2" x14ac:dyDescent="0.25">
      <c r="B43" s="1" t="s">
        <v>218</v>
      </c>
    </row>
    <row r="44" spans="2:2" x14ac:dyDescent="0.25">
      <c r="B44" s="1" t="s">
        <v>219</v>
      </c>
    </row>
    <row r="45" spans="2:2" x14ac:dyDescent="0.25">
      <c r="B45" s="1" t="s">
        <v>220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E6EB167F232946B07ACDA147480213" ma:contentTypeVersion="19" ma:contentTypeDescription="Create a new document." ma:contentTypeScope="" ma:versionID="b7386b0105c4aa187feef9e2c73fc732">
  <xsd:schema xmlns:xsd="http://www.w3.org/2001/XMLSchema" xmlns:xs="http://www.w3.org/2001/XMLSchema" xmlns:p="http://schemas.microsoft.com/office/2006/metadata/properties" xmlns:ns2="b33fab41-b111-4719-8511-9a031f75b223" xmlns:ns3="f707738f-ab86-49d2-9df0-7db447aac23e" targetNamespace="http://schemas.microsoft.com/office/2006/metadata/properties" ma:root="true" ma:fieldsID="e01371fd3ddd8f26594f3cd754f1f68b" ns2:_="" ns3:_="">
    <xsd:import namespace="b33fab41-b111-4719-8511-9a031f75b223"/>
    <xsd:import namespace="f707738f-ab86-49d2-9df0-7db447aac2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DateTim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fab41-b111-4719-8511-9a031f75b2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DateTime" ma:index="21" nillable="true" ma:displayName="Date &amp; Time" ma:format="DateOnly" ma:internalName="DateTim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61423b9-7a66-47d4-935c-0af4f83136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07738f-ab86-49d2-9df0-7db447aac23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aa26b2b-8f87-4f45-8646-5ec237dc3a84}" ma:internalName="TaxCatchAll" ma:showField="CatchAllData" ma:web="f707738f-ab86-49d2-9df0-7db447aac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3fab41-b111-4719-8511-9a031f75b223">
      <Terms xmlns="http://schemas.microsoft.com/office/infopath/2007/PartnerControls"/>
    </lcf76f155ced4ddcb4097134ff3c332f>
    <TaxCatchAll xmlns="f707738f-ab86-49d2-9df0-7db447aac23e" xsi:nil="true"/>
    <DateTime xmlns="b33fab41-b111-4719-8511-9a031f75b223" xsi:nil="true"/>
  </documentManagement>
</p:properties>
</file>

<file path=customXml/itemProps1.xml><?xml version="1.0" encoding="utf-8"?>
<ds:datastoreItem xmlns:ds="http://schemas.openxmlformats.org/officeDocument/2006/customXml" ds:itemID="{D25BA8D8-1D3F-4A87-8337-E6986A82F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3fab41-b111-4719-8511-9a031f75b223"/>
    <ds:schemaRef ds:uri="f707738f-ab86-49d2-9df0-7db447aac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D81027-F463-4F5A-A43F-63B6C06E84C1}">
  <ds:schemaRefs>
    <ds:schemaRef ds:uri="http://schemas.microsoft.com/sharepoint/v3/contenttype/forms"/>
  </ds:schemaRefs>
</ds:datastoreItem>
</file>

<file path=customXml/itemProps3.xml><?xml version="1.0" encoding="utf-8"?>
<ds:datastoreItem xmlns:ds="http://schemas.openxmlformats.org/officeDocument/2006/customXml" ds:itemID="{F3C1F6F6-CCDB-48E4-9701-42A13D7EF7D7}">
  <ds:schemaRefs>
    <ds:schemaRef ds:uri="http://schemas.microsoft.com/office/2006/metadata/properties"/>
    <ds:schemaRef ds:uri="http://schemas.microsoft.com/office/infopath/2007/PartnerControls"/>
    <ds:schemaRef ds:uri="b33fab41-b111-4719-8511-9a031f75b223"/>
    <ds:schemaRef ds:uri="f707738f-ab86-49d2-9df0-7db447aac2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In-kind Calculator</vt:lpstr>
      <vt:lpstr>Finance</vt:lpstr>
      <vt:lpstr>Budget</vt:lpstr>
      <vt:lpstr>Conditional Data (Do not 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Tomas Donovan</dc:creator>
  <cp:keywords/>
  <dc:description/>
  <cp:lastModifiedBy>Alastair Butterworth</cp:lastModifiedBy>
  <cp:revision/>
  <dcterms:created xsi:type="dcterms:W3CDTF">2022-03-01T00:05:20Z</dcterms:created>
  <dcterms:modified xsi:type="dcterms:W3CDTF">2026-07-14T05:53:29Z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0x01010032E6EB167F232946B07ACDA147480213</vt:lpwstr>
  </property>
  <property fmtid="{D5CDD505-2E9C-101B-9397-08002B2CF9AE}" pid="3" name="MediaServiceImageTags">
    <vt:lpwstr/>
  </property>
</Properties>
</file>